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森田 恵美\Desktop\⑤2025(R7)補正予算_ごはん応援PJ\01.公募（HP関連）\最新情報（News&amp;Topics）ページ\【要修正】HP掲載（リンク）資料一式\"/>
    </mc:Choice>
  </mc:AlternateContent>
  <xr:revisionPtr revIDLastSave="0" documentId="13_ncr:1_{15AB35FC-A857-4BED-A531-5CE564E9A856}" xr6:coauthVersionLast="47" xr6:coauthVersionMax="47" xr10:uidLastSave="{00000000-0000-0000-0000-000000000000}"/>
  <bookViews>
    <workbookView xWindow="-28920" yWindow="-60" windowWidth="29040" windowHeight="15720" xr2:uid="{02F1035C-32C1-425E-82FF-5BBA53B5EFAF}"/>
  </bookViews>
  <sheets>
    <sheet name="様式6_記載例（補正予算分）" sheetId="15" r:id="rId1"/>
    <sheet name="様式6_原本（補正予算分）" sheetId="22" r:id="rId2"/>
    <sheet name="様式6_添付資料※該当者のみ" sheetId="24" r:id="rId3"/>
  </sheets>
  <definedNames>
    <definedName name="_xlnm.Print_Area" localSheetId="0">'様式6_記載例（補正予算分）'!$A$1:$M$87</definedName>
    <definedName name="_xlnm.Print_Area" localSheetId="1">'様式6_原本（補正予算分）'!$A$1:$M$87</definedName>
    <definedName name="_xlnm.Print_Area" localSheetId="2">様式6_添付資料※該当者のみ!$A$1:$J$62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4" l="1"/>
  <c r="I36" i="24"/>
  <c r="I37" i="24"/>
  <c r="I38" i="24"/>
  <c r="I34" i="24"/>
  <c r="F86" i="22"/>
  <c r="F84" i="22"/>
  <c r="F70" i="22"/>
  <c r="F57" i="22"/>
  <c r="N71" i="22"/>
  <c r="K44" i="22"/>
  <c r="K54" i="22"/>
  <c r="K85" i="22"/>
  <c r="K71" i="22"/>
  <c r="I54" i="22"/>
  <c r="K53" i="22"/>
  <c r="K52" i="22"/>
  <c r="K51" i="22"/>
  <c r="K50" i="22"/>
  <c r="K49" i="22"/>
  <c r="K48" i="22"/>
  <c r="K47" i="22"/>
  <c r="K46" i="22"/>
  <c r="K45" i="22"/>
  <c r="I41" i="22"/>
  <c r="K40" i="22"/>
  <c r="K39" i="22"/>
  <c r="K38" i="22"/>
  <c r="K37" i="22"/>
  <c r="K36" i="22"/>
  <c r="K35" i="22"/>
  <c r="K34" i="22"/>
  <c r="K33" i="22"/>
  <c r="K32" i="22"/>
  <c r="K31" i="22"/>
  <c r="I28" i="22"/>
  <c r="K27" i="22"/>
  <c r="K26" i="22"/>
  <c r="K25" i="22"/>
  <c r="K24" i="22"/>
  <c r="K23" i="22"/>
  <c r="K22" i="22"/>
  <c r="K21" i="22"/>
  <c r="K20" i="22"/>
  <c r="K19" i="22"/>
  <c r="K18" i="22"/>
  <c r="F84" i="15"/>
  <c r="I39" i="24" l="1"/>
  <c r="K41" i="22"/>
  <c r="K28" i="22"/>
  <c r="K57" i="22" s="1"/>
  <c r="K70" i="22" l="1"/>
  <c r="N85" i="22"/>
  <c r="K84" i="22" l="1"/>
  <c r="K19" i="15" l="1"/>
  <c r="K21" i="15"/>
  <c r="K22" i="15"/>
  <c r="K77" i="15"/>
  <c r="K76" i="15"/>
  <c r="K75" i="15"/>
  <c r="K74" i="15"/>
  <c r="K64" i="15"/>
  <c r="K62" i="15"/>
  <c r="K63" i="15"/>
  <c r="K60" i="15"/>
  <c r="K45" i="15"/>
  <c r="K44" i="15"/>
  <c r="K32" i="15"/>
  <c r="K31" i="15"/>
  <c r="G28" i="15"/>
  <c r="I28" i="15"/>
  <c r="G41" i="15"/>
  <c r="I41" i="15"/>
  <c r="I54" i="15"/>
  <c r="G54" i="15"/>
  <c r="K53" i="15"/>
  <c r="K40" i="15"/>
  <c r="K27" i="15"/>
  <c r="K85" i="15" l="1"/>
  <c r="K71" i="15"/>
  <c r="F70" i="15" s="1"/>
  <c r="K46" i="15"/>
  <c r="K49" i="15"/>
  <c r="K48" i="15"/>
  <c r="K52" i="15"/>
  <c r="K51" i="15"/>
  <c r="K50" i="15"/>
  <c r="K47" i="15"/>
  <c r="K39" i="15"/>
  <c r="K38" i="15"/>
  <c r="K37" i="15"/>
  <c r="K36" i="15"/>
  <c r="K35" i="15"/>
  <c r="K34" i="15"/>
  <c r="K33" i="15"/>
  <c r="K26" i="15"/>
  <c r="K25" i="15"/>
  <c r="K24" i="15"/>
  <c r="K23" i="15"/>
  <c r="K20" i="15"/>
  <c r="K18" i="15"/>
  <c r="K41" i="15" l="1"/>
  <c r="K28" i="15"/>
  <c r="K54" i="15"/>
  <c r="K57" i="15"/>
  <c r="N71" i="15" l="1"/>
  <c r="K70" i="15"/>
  <c r="F57" i="15"/>
  <c r="F86" i="15" s="1"/>
  <c r="N85" i="15" l="1"/>
  <c r="K84" i="15"/>
</calcChain>
</file>

<file path=xl/sharedStrings.xml><?xml version="1.0" encoding="utf-8"?>
<sst xmlns="http://schemas.openxmlformats.org/spreadsheetml/2006/main" count="457" uniqueCount="133">
  <si>
    <t>経費区分</t>
    <rPh sb="0" eb="4">
      <t>ケイヒクブン</t>
    </rPh>
    <phoneticPr fontId="2"/>
  </si>
  <si>
    <t>枚</t>
    <rPh sb="0" eb="1">
      <t>マイ</t>
    </rPh>
    <phoneticPr fontId="2"/>
  </si>
  <si>
    <t>チラシ郵送費</t>
    <rPh sb="3" eb="5">
      <t>ユウソウ</t>
    </rPh>
    <rPh sb="5" eb="6">
      <t>ヒ</t>
    </rPh>
    <phoneticPr fontId="2"/>
  </si>
  <si>
    <t>回</t>
    <rPh sb="0" eb="1">
      <t>カイ</t>
    </rPh>
    <phoneticPr fontId="2"/>
  </si>
  <si>
    <t>フードパントリー</t>
    <phoneticPr fontId="2"/>
  </si>
  <si>
    <t>名</t>
    <rPh sb="0" eb="1">
      <t>メイ</t>
    </rPh>
    <phoneticPr fontId="2"/>
  </si>
  <si>
    <t>×</t>
  </si>
  <si>
    <t>積算内訳（単価×数量等）</t>
    <rPh sb="0" eb="2">
      <t>セキサン</t>
    </rPh>
    <rPh sb="2" eb="4">
      <t>ウチワケ</t>
    </rPh>
    <rPh sb="5" eb="7">
      <t>タンカ</t>
    </rPh>
    <rPh sb="8" eb="10">
      <t>スウリョウ</t>
    </rPh>
    <rPh sb="10" eb="11">
      <t>トウ</t>
    </rPh>
    <phoneticPr fontId="2"/>
  </si>
  <si>
    <t>ヶ月</t>
    <rPh sb="1" eb="2">
      <t>ゲツ</t>
    </rPh>
    <phoneticPr fontId="2"/>
  </si>
  <si>
    <t>配送謝金</t>
    <rPh sb="0" eb="2">
      <t>ハイソウ</t>
    </rPh>
    <rPh sb="2" eb="4">
      <t>シャキン</t>
    </rPh>
    <phoneticPr fontId="2"/>
  </si>
  <si>
    <t>消耗品費（宅配）</t>
    <rPh sb="0" eb="4">
      <t>ショウモウヒンヒ</t>
    </rPh>
    <rPh sb="5" eb="7">
      <t>タクハイ</t>
    </rPh>
    <phoneticPr fontId="2"/>
  </si>
  <si>
    <t>配送時の段ボール、ガムテープなど</t>
    <phoneticPr fontId="2"/>
  </si>
  <si>
    <t>配送ボランティア謝金</t>
    <rPh sb="0" eb="2">
      <t>ハイソウ</t>
    </rPh>
    <rPh sb="8" eb="10">
      <t>シャキン</t>
    </rPh>
    <phoneticPr fontId="2"/>
  </si>
  <si>
    <t>宅配時の駐車料金</t>
    <rPh sb="0" eb="2">
      <t>タクハイ</t>
    </rPh>
    <rPh sb="2" eb="3">
      <t>ジ</t>
    </rPh>
    <rPh sb="4" eb="6">
      <t>チュウシャ</t>
    </rPh>
    <rPh sb="6" eb="8">
      <t>リョウキン</t>
    </rPh>
    <phoneticPr fontId="2"/>
  </si>
  <si>
    <t>借料及び損料</t>
    <phoneticPr fontId="2"/>
  </si>
  <si>
    <t>配送費</t>
    <rPh sb="0" eb="2">
      <t>ハイソウ</t>
    </rPh>
    <rPh sb="2" eb="3">
      <t>ヒ</t>
    </rPh>
    <phoneticPr fontId="2"/>
  </si>
  <si>
    <t>宅配郵送料</t>
    <rPh sb="0" eb="2">
      <t>タクハイ</t>
    </rPh>
    <rPh sb="2" eb="4">
      <t>ユウソウ</t>
    </rPh>
    <phoneticPr fontId="2"/>
  </si>
  <si>
    <t>チラシ印刷費</t>
    <rPh sb="3" eb="6">
      <t>インサツヒ</t>
    </rPh>
    <phoneticPr fontId="2"/>
  </si>
  <si>
    <t>通信運搬費</t>
    <phoneticPr fontId="2"/>
  </si>
  <si>
    <t>①食事等支援経費</t>
    <phoneticPr fontId="2"/>
  </si>
  <si>
    <t>本事業に関わるアルバイト賃金</t>
    <rPh sb="12" eb="14">
      <t>チンギン</t>
    </rPh>
    <phoneticPr fontId="2"/>
  </si>
  <si>
    <r>
      <t>様式6（</t>
    </r>
    <r>
      <rPr>
        <sz val="11"/>
        <color rgb="FFFF0000"/>
        <rFont val="游ゴシック"/>
        <family val="3"/>
        <charset val="128"/>
        <scheme val="minor"/>
      </rPr>
      <t>記載例</t>
    </r>
    <r>
      <rPr>
        <sz val="11"/>
        <rFont val="游ゴシック"/>
        <family val="3"/>
        <charset val="128"/>
        <scheme val="minor"/>
      </rPr>
      <t>）</t>
    </r>
    <rPh sb="0" eb="2">
      <t>ヨウシキ</t>
    </rPh>
    <rPh sb="4" eb="7">
      <t>キサイレイ</t>
    </rPh>
    <phoneticPr fontId="2"/>
  </si>
  <si>
    <r>
      <t>②管理運営経費（</t>
    </r>
    <r>
      <rPr>
        <b/>
        <sz val="11"/>
        <color rgb="FFFF0000"/>
        <rFont val="游ゴシック"/>
        <family val="3"/>
        <charset val="128"/>
        <scheme val="minor"/>
      </rPr>
      <t>※①食事等支援経費の15%が上限額</t>
    </r>
    <r>
      <rPr>
        <b/>
        <sz val="11"/>
        <rFont val="游ゴシック"/>
        <family val="3"/>
        <charset val="128"/>
        <scheme val="minor"/>
      </rPr>
      <t>）</t>
    </r>
    <phoneticPr fontId="2"/>
  </si>
  <si>
    <t>●●●●●●●●</t>
    <phoneticPr fontId="2"/>
  </si>
  <si>
    <t>小計</t>
    <rPh sb="0" eb="2">
      <t>ショウケイ</t>
    </rPh>
    <phoneticPr fontId="2"/>
  </si>
  <si>
    <t>経費区分</t>
    <phoneticPr fontId="2"/>
  </si>
  <si>
    <t>物品寄付額</t>
    <rPh sb="0" eb="4">
      <t>ブッピンキフ</t>
    </rPh>
    <rPh sb="4" eb="5">
      <t>ガク</t>
    </rPh>
    <phoneticPr fontId="2"/>
  </si>
  <si>
    <t>（単位：円）</t>
    <rPh sb="1" eb="3">
      <t>タンイ</t>
    </rPh>
    <rPh sb="4" eb="5">
      <t>エン</t>
    </rPh>
    <phoneticPr fontId="2"/>
  </si>
  <si>
    <t>こども食堂</t>
    <rPh sb="3" eb="5">
      <t>ショクドウ</t>
    </rPh>
    <phoneticPr fontId="2"/>
  </si>
  <si>
    <t>実施内容</t>
    <rPh sb="0" eb="4">
      <t>ジッシナイヨウ</t>
    </rPh>
    <phoneticPr fontId="2"/>
  </si>
  <si>
    <t>実施
回数</t>
    <rPh sb="0" eb="2">
      <t>ジッシ</t>
    </rPh>
    <rPh sb="3" eb="5">
      <t>カイスウ</t>
    </rPh>
    <phoneticPr fontId="2"/>
  </si>
  <si>
    <t>開催月</t>
    <rPh sb="0" eb="3">
      <t>カイサイツキ</t>
    </rPh>
    <phoneticPr fontId="2"/>
  </si>
  <si>
    <t>※プルダウンで選択</t>
    <rPh sb="7" eb="9">
      <t>センタク</t>
    </rPh>
    <phoneticPr fontId="2"/>
  </si>
  <si>
    <t>食糧品</t>
  </si>
  <si>
    <t>回</t>
    <phoneticPr fontId="2"/>
  </si>
  <si>
    <t>世帯</t>
    <rPh sb="0" eb="2">
      <t>セタイ</t>
    </rPh>
    <phoneticPr fontId="2"/>
  </si>
  <si>
    <t>物品寄付</t>
    <rPh sb="0" eb="4">
      <t>ブッピンキフ</t>
    </rPh>
    <phoneticPr fontId="2"/>
  </si>
  <si>
    <t>※物品寄付「有」の場合は金額換算した物品寄付額を記載</t>
    <rPh sb="12" eb="14">
      <t>キンガク</t>
    </rPh>
    <rPh sb="18" eb="23">
      <t>ブッピンキフガク</t>
    </rPh>
    <phoneticPr fontId="2"/>
  </si>
  <si>
    <t>大まかな物品寄付内容</t>
    <rPh sb="0" eb="1">
      <t>オオ</t>
    </rPh>
    <rPh sb="4" eb="6">
      <t>ブッピン</t>
    </rPh>
    <rPh sb="6" eb="8">
      <t>キフ</t>
    </rPh>
    <rPh sb="8" eb="10">
      <t>ナイヨウ</t>
    </rPh>
    <phoneticPr fontId="2"/>
  </si>
  <si>
    <t>②管理運営経費を算定する際、食材などを寄付等により入手している場合には、
その分の社会通念上妥当と考えられる市場価格を①食事等支援経費に加えて差し支えない。
したがって、②管理運営経費については、寄付が増えると計上できる額も増えることとなる。</t>
    <phoneticPr fontId="2"/>
  </si>
  <si>
    <t>経費の内訳詳細</t>
    <rPh sb="0" eb="2">
      <t>ケイヒ</t>
    </rPh>
    <rPh sb="3" eb="5">
      <t>ウチワケ</t>
    </rPh>
    <rPh sb="5" eb="7">
      <t>ショウサイ</t>
    </rPh>
    <phoneticPr fontId="2"/>
  </si>
  <si>
    <t>賃金</t>
    <phoneticPr fontId="2"/>
  </si>
  <si>
    <t>所要額内訳書</t>
    <rPh sb="0" eb="2">
      <t>ショヨウ</t>
    </rPh>
    <rPh sb="2" eb="3">
      <t>ガク</t>
    </rPh>
    <rPh sb="3" eb="6">
      <t>ウチワケショ</t>
    </rPh>
    <phoneticPr fontId="2"/>
  </si>
  <si>
    <t>支援単位</t>
    <phoneticPr fontId="2"/>
  </si>
  <si>
    <t>※1支援単位
あたり500円</t>
    <phoneticPr fontId="2"/>
  </si>
  <si>
    <t>申請額</t>
    <rPh sb="0" eb="2">
      <t>シンセイ</t>
    </rPh>
    <phoneticPr fontId="2"/>
  </si>
  <si>
    <t>お米5㎏、パン、生理用品（予定）</t>
    <rPh sb="13" eb="15">
      <t>ヨテイ</t>
    </rPh>
    <phoneticPr fontId="2"/>
  </si>
  <si>
    <t>1食あたり：ごはん＋おかず2品＋汁物など</t>
    <phoneticPr fontId="2"/>
  </si>
  <si>
    <t>筆記用具、ノートなど</t>
    <phoneticPr fontId="2"/>
  </si>
  <si>
    <t>※自動計算</t>
    <rPh sb="1" eb="5">
      <t>ジドウケイサン</t>
    </rPh>
    <phoneticPr fontId="2"/>
  </si>
  <si>
    <t>消耗品費</t>
    <phoneticPr fontId="2"/>
  </si>
  <si>
    <t>印刷製本費</t>
    <phoneticPr fontId="2"/>
  </si>
  <si>
    <t>部</t>
    <rPh sb="0" eb="1">
      <t>ブ</t>
    </rPh>
    <phoneticPr fontId="2"/>
  </si>
  <si>
    <t>×</t>
    <phoneticPr fontId="2"/>
  </si>
  <si>
    <r>
      <t xml:space="preserve">申請額
</t>
    </r>
    <r>
      <rPr>
        <sz val="9"/>
        <rFont val="游ゴシック"/>
        <family val="3"/>
        <charset val="128"/>
        <scheme val="minor"/>
      </rPr>
      <t>※手入力</t>
    </r>
    <rPh sb="5" eb="8">
      <t>テニュウリョク</t>
    </rPh>
    <phoneticPr fontId="2"/>
  </si>
  <si>
    <t>　②管理運営経費</t>
    <phoneticPr fontId="2"/>
  </si>
  <si>
    <t>　①食事等支援経費</t>
    <rPh sb="2" eb="9">
      <t>ショクジトウシエンケイヒ</t>
    </rPh>
    <phoneticPr fontId="2"/>
  </si>
  <si>
    <r>
      <t xml:space="preserve">単価
</t>
    </r>
    <r>
      <rPr>
        <sz val="9"/>
        <rFont val="游ゴシック"/>
        <family val="3"/>
        <charset val="128"/>
        <scheme val="minor"/>
      </rPr>
      <t>※手入力</t>
    </r>
    <rPh sb="0" eb="2">
      <t>タンカ</t>
    </rPh>
    <rPh sb="4" eb="7">
      <t>テニュウリョク</t>
    </rPh>
    <phoneticPr fontId="2"/>
  </si>
  <si>
    <r>
      <t>数量　</t>
    </r>
    <r>
      <rPr>
        <sz val="9"/>
        <rFont val="游ゴシック"/>
        <family val="3"/>
        <charset val="128"/>
        <scheme val="minor"/>
      </rPr>
      <t>※手入力</t>
    </r>
    <rPh sb="0" eb="2">
      <t>スウリョウ</t>
    </rPh>
    <rPh sb="4" eb="7">
      <t>テニュウリョク</t>
    </rPh>
    <phoneticPr fontId="2"/>
  </si>
  <si>
    <t>上限額(15%)</t>
    <rPh sb="0" eb="3">
      <t>ジョウゲンガク</t>
    </rPh>
    <phoneticPr fontId="2"/>
  </si>
  <si>
    <r>
      <t>※　積算内訳は、</t>
    </r>
    <r>
      <rPr>
        <sz val="11"/>
        <color rgb="FFFF0000"/>
        <rFont val="游ゴシック"/>
        <family val="3"/>
        <charset val="128"/>
        <scheme val="minor"/>
      </rPr>
      <t>単価及び数量等</t>
    </r>
    <r>
      <rPr>
        <sz val="11"/>
        <rFont val="游ゴシック"/>
        <family val="3"/>
        <charset val="128"/>
        <scheme val="minor"/>
      </rPr>
      <t>が分かるように記載してください。</t>
    </r>
    <phoneticPr fontId="2"/>
  </si>
  <si>
    <t>【記載上の注意】</t>
    <phoneticPr fontId="2"/>
  </si>
  <si>
    <t>※　経費区分は、募集要項別添の「対象経費について」を参照してください。</t>
    <rPh sb="2" eb="4">
      <t>ケイヒ</t>
    </rPh>
    <rPh sb="4" eb="6">
      <t>クブン</t>
    </rPh>
    <rPh sb="8" eb="12">
      <t>ボシュウヨウコウ</t>
    </rPh>
    <rPh sb="12" eb="14">
      <t>ベッテン</t>
    </rPh>
    <rPh sb="16" eb="18">
      <t>タイショウ</t>
    </rPh>
    <rPh sb="18" eb="20">
      <t>ケイヒ</t>
    </rPh>
    <rPh sb="26" eb="28">
      <t>サンショウ</t>
    </rPh>
    <phoneticPr fontId="2"/>
  </si>
  <si>
    <t>※　計算誤りの無いよう、必ず検算を行ってください。</t>
    <phoneticPr fontId="2"/>
  </si>
  <si>
    <r>
      <t>※　</t>
    </r>
    <r>
      <rPr>
        <sz val="11"/>
        <color rgb="FFFF0000"/>
        <rFont val="游ゴシック"/>
        <family val="3"/>
        <charset val="128"/>
        <scheme val="minor"/>
      </rPr>
      <t>委託費及び備品購入費を計上する場合は、理由書を添付</t>
    </r>
    <r>
      <rPr>
        <sz val="11"/>
        <rFont val="游ゴシック"/>
        <family val="3"/>
        <charset val="128"/>
        <scheme val="minor"/>
      </rPr>
      <t>してください。（様式任意）</t>
    </r>
    <phoneticPr fontId="2"/>
  </si>
  <si>
    <t>大まかな提供内容</t>
    <phoneticPr fontId="2"/>
  </si>
  <si>
    <t>会場借上代</t>
    <phoneticPr fontId="2"/>
  </si>
  <si>
    <t>●月分</t>
    <phoneticPr fontId="2"/>
  </si>
  <si>
    <t>●月分</t>
    <rPh sb="1" eb="3">
      <t>ガツブン</t>
    </rPh>
    <phoneticPr fontId="2"/>
  </si>
  <si>
    <t>←※管理運営経費が①食事等支援経費の15%以内の場合「OK」表示</t>
    <rPh sb="2" eb="8">
      <t>カンリウンエイケイヒ</t>
    </rPh>
    <phoneticPr fontId="2"/>
  </si>
  <si>
    <t>団体名</t>
    <rPh sb="0" eb="2">
      <t>ダンタイ</t>
    </rPh>
    <rPh sb="2" eb="3">
      <t>メイ</t>
    </rPh>
    <phoneticPr fontId="2"/>
  </si>
  <si>
    <t>支援対象者数</t>
    <phoneticPr fontId="2"/>
  </si>
  <si>
    <t>名(食)</t>
    <rPh sb="0" eb="1">
      <t>メイ</t>
    </rPh>
    <rPh sb="2" eb="3">
      <t>ショク</t>
    </rPh>
    <phoneticPr fontId="2"/>
  </si>
  <si>
    <t>名(食)</t>
    <phoneticPr fontId="2"/>
  </si>
  <si>
    <t>備考欄やメモ等</t>
    <rPh sb="0" eb="3">
      <t>ビコウラン</t>
    </rPh>
    <rPh sb="6" eb="7">
      <t>トウ</t>
    </rPh>
    <phoneticPr fontId="2"/>
  </si>
  <si>
    <t>*延べ人数
（延べ食数）</t>
    <rPh sb="1" eb="2">
      <t>ノ</t>
    </rPh>
    <rPh sb="3" eb="5">
      <t>ニンズウ</t>
    </rPh>
    <rPh sb="7" eb="8">
      <t>ノ</t>
    </rPh>
    <rPh sb="9" eb="11">
      <t>ショクスウ</t>
    </rPh>
    <phoneticPr fontId="2"/>
  </si>
  <si>
    <t>生活用品・学用品</t>
    <phoneticPr fontId="2"/>
  </si>
  <si>
    <t>宅配（宅食）</t>
    <rPh sb="0" eb="2">
      <t>タクハイ</t>
    </rPh>
    <rPh sb="3" eb="5">
      <t>タクショク</t>
    </rPh>
    <phoneticPr fontId="2"/>
  </si>
  <si>
    <t>宅配（宅食）</t>
    <rPh sb="0" eb="2">
      <t>タクハイ</t>
    </rPh>
    <rPh sb="3" eb="4">
      <t>タク</t>
    </rPh>
    <rPh sb="4" eb="5">
      <t>ショク</t>
    </rPh>
    <phoneticPr fontId="2"/>
  </si>
  <si>
    <t>2月分</t>
    <phoneticPr fontId="2"/>
  </si>
  <si>
    <t>3月分</t>
    <rPh sb="1" eb="3">
      <t>ガツブン</t>
    </rPh>
    <phoneticPr fontId="2"/>
  </si>
  <si>
    <t>2月分</t>
    <rPh sb="1" eb="2">
      <t>ガツ</t>
    </rPh>
    <phoneticPr fontId="2"/>
  </si>
  <si>
    <t>食糧品(生活用品等含む)</t>
  </si>
  <si>
    <t>お米、洗剤類、ティッシュペーパーなど
※50名×2人分=100名分、実施回数1回（/月）</t>
    <rPh sb="1" eb="2">
      <t>コメ</t>
    </rPh>
    <rPh sb="25" eb="26">
      <t>ヒト</t>
    </rPh>
    <rPh sb="31" eb="32">
      <t>メイ</t>
    </rPh>
    <rPh sb="32" eb="33">
      <t>ブン</t>
    </rPh>
    <rPh sb="39" eb="40">
      <t>カイ</t>
    </rPh>
    <phoneticPr fontId="2"/>
  </si>
  <si>
    <t>弁当容器、消毒液など</t>
    <rPh sb="0" eb="2">
      <t>ベントウ</t>
    </rPh>
    <rPh sb="2" eb="4">
      <t>ヨウキ</t>
    </rPh>
    <phoneticPr fontId="2"/>
  </si>
  <si>
    <t>肉、野菜、麺類、菓子パンなど
※各100名×2食分=200食分、実施回数2回（/月）</t>
    <rPh sb="0" eb="1">
      <t>ニク</t>
    </rPh>
    <rPh sb="16" eb="17">
      <t>カク</t>
    </rPh>
    <rPh sb="30" eb="31">
      <t>ブン</t>
    </rPh>
    <rPh sb="32" eb="34">
      <t>ジッシ</t>
    </rPh>
    <rPh sb="34" eb="36">
      <t>カイスウ</t>
    </rPh>
    <rPh sb="37" eb="38">
      <t>カイ</t>
    </rPh>
    <phoneticPr fontId="2"/>
  </si>
  <si>
    <t>●●●●●●●●など
※各●名×●人分=●名分、実施回数●回（/月）</t>
    <rPh sb="12" eb="13">
      <t>カク</t>
    </rPh>
    <rPh sb="17" eb="18">
      <t>ヒト</t>
    </rPh>
    <rPh sb="21" eb="22">
      <t>メイ</t>
    </rPh>
    <rPh sb="22" eb="23">
      <t>ブン</t>
    </rPh>
    <rPh sb="29" eb="30">
      <t>カイ</t>
    </rPh>
    <phoneticPr fontId="2"/>
  </si>
  <si>
    <t>←※配送経費が助成額の20%以内の場合「OK」表示</t>
    <rPh sb="2" eb="6">
      <t>ハイソウケイヒ</t>
    </rPh>
    <phoneticPr fontId="2"/>
  </si>
  <si>
    <t>　③配送経費</t>
    <rPh sb="2" eb="4">
      <t>ハイソウ</t>
    </rPh>
    <rPh sb="4" eb="6">
      <t>ケイヒ</t>
    </rPh>
    <phoneticPr fontId="2"/>
  </si>
  <si>
    <r>
      <t>③配送費（</t>
    </r>
    <r>
      <rPr>
        <b/>
        <sz val="11"/>
        <color rgb="FFFF0000"/>
        <rFont val="游ゴシック"/>
        <family val="3"/>
        <charset val="128"/>
        <scheme val="minor"/>
      </rPr>
      <t>※助成額の20%が上限額</t>
    </r>
    <r>
      <rPr>
        <b/>
        <sz val="11"/>
        <rFont val="游ゴシック"/>
        <family val="3"/>
        <charset val="128"/>
        <scheme val="minor"/>
      </rPr>
      <t>）</t>
    </r>
    <rPh sb="1" eb="4">
      <t>ハイソウヒ</t>
    </rPh>
    <rPh sb="16" eb="17">
      <t>ガク</t>
    </rPh>
    <phoneticPr fontId="2"/>
  </si>
  <si>
    <t>上限額(20%)</t>
    <rPh sb="0" eb="3">
      <t>ジョウゲンガク</t>
    </rPh>
    <phoneticPr fontId="2"/>
  </si>
  <si>
    <r>
      <t>※　</t>
    </r>
    <r>
      <rPr>
        <sz val="11"/>
        <color rgb="FFFF0000"/>
        <rFont val="游ゴシック"/>
        <family val="3"/>
        <charset val="128"/>
        <scheme val="minor"/>
      </rPr>
      <t>管理運営経費の割合は、食事等支援経費の15%以内</t>
    </r>
    <r>
      <rPr>
        <sz val="11"/>
        <rFont val="游ゴシック"/>
        <family val="3"/>
        <charset val="128"/>
        <scheme val="minor"/>
      </rPr>
      <t>としてください。（「OK」表示が出ているのを確認してください）。</t>
    </r>
    <rPh sb="9" eb="11">
      <t>ワリアイ</t>
    </rPh>
    <phoneticPr fontId="2"/>
  </si>
  <si>
    <r>
      <t>※　</t>
    </r>
    <r>
      <rPr>
        <sz val="11"/>
        <color rgb="FFFF0000"/>
        <rFont val="游ゴシック"/>
        <family val="3"/>
        <charset val="128"/>
        <scheme val="minor"/>
      </rPr>
      <t>計画所要合計額に占める配送経費の割合は20％以内</t>
    </r>
    <r>
      <rPr>
        <sz val="11"/>
        <rFont val="游ゴシック"/>
        <family val="3"/>
        <charset val="128"/>
        <scheme val="minor"/>
      </rPr>
      <t>としてください（「OK」表示が出ているのを確認してください）。</t>
    </r>
    <phoneticPr fontId="2"/>
  </si>
  <si>
    <t>対象経費の
支出予定額</t>
    <phoneticPr fontId="2"/>
  </si>
  <si>
    <r>
      <t xml:space="preserve">①食事等支援経費
</t>
    </r>
    <r>
      <rPr>
        <sz val="10"/>
        <rFont val="游ゴシック"/>
        <family val="3"/>
        <charset val="128"/>
        <scheme val="minor"/>
      </rPr>
      <t>小計の1,000円未満を切り捨てた額</t>
    </r>
    <phoneticPr fontId="2"/>
  </si>
  <si>
    <t>対象経費の
支出予定額</t>
    <phoneticPr fontId="2"/>
  </si>
  <si>
    <t>チェック欄</t>
    <phoneticPr fontId="2"/>
  </si>
  <si>
    <r>
      <t xml:space="preserve">②管理運営経費
</t>
    </r>
    <r>
      <rPr>
        <sz val="10"/>
        <rFont val="游ゴシック"/>
        <family val="3"/>
        <charset val="128"/>
        <scheme val="minor"/>
      </rPr>
      <t>小計の1,000円未満を切り捨てた額</t>
    </r>
    <phoneticPr fontId="2"/>
  </si>
  <si>
    <r>
      <t xml:space="preserve">③配送経費
</t>
    </r>
    <r>
      <rPr>
        <sz val="10"/>
        <rFont val="游ゴシック"/>
        <family val="3"/>
        <charset val="128"/>
        <scheme val="minor"/>
      </rPr>
      <t>小計の1,000円未満を切り捨てた額</t>
    </r>
    <rPh sb="3" eb="5">
      <t>ケイヒ</t>
    </rPh>
    <phoneticPr fontId="2"/>
  </si>
  <si>
    <r>
      <t xml:space="preserve">所要額合計
</t>
    </r>
    <r>
      <rPr>
        <sz val="10"/>
        <rFont val="游ゴシック"/>
        <family val="3"/>
        <charset val="128"/>
        <scheme val="minor"/>
      </rPr>
      <t>（※自動計算）</t>
    </r>
    <rPh sb="0" eb="3">
      <t>ショヨウガク</t>
    </rPh>
    <rPh sb="3" eb="5">
      <t>ゴウケイ</t>
    </rPh>
    <phoneticPr fontId="2"/>
  </si>
  <si>
    <t>様式6</t>
    <rPh sb="0" eb="2">
      <t>ヨウシキ</t>
    </rPh>
    <phoneticPr fontId="2"/>
  </si>
  <si>
    <t>業務委託にかかる理由書</t>
    <rPh sb="0" eb="4">
      <t>ギョウムイタク</t>
    </rPh>
    <rPh sb="8" eb="11">
      <t>リユウショ</t>
    </rPh>
    <phoneticPr fontId="2"/>
  </si>
  <si>
    <t xml:space="preserve">
下記につきまして、業務委託とさせていただきたく、よろしくお願いいたします。</t>
    <phoneticPr fontId="2"/>
  </si>
  <si>
    <t>業務委託料総額</t>
    <rPh sb="0" eb="4">
      <t>ギョウムイタク</t>
    </rPh>
    <rPh sb="4" eb="5">
      <t>リョウ</t>
    </rPh>
    <rPh sb="5" eb="7">
      <t>ソウガク</t>
    </rPh>
    <phoneticPr fontId="2"/>
  </si>
  <si>
    <t>※ 月数について、●月から事業が開始する仮定のもと算出</t>
    <phoneticPr fontId="2"/>
  </si>
  <si>
    <t>委託者氏名</t>
    <rPh sb="0" eb="3">
      <t>イタクシャ</t>
    </rPh>
    <rPh sb="3" eb="5">
      <t>シメイ</t>
    </rPh>
    <phoneticPr fontId="2"/>
  </si>
  <si>
    <t>担当業務内容</t>
    <rPh sb="0" eb="2">
      <t>タントウ</t>
    </rPh>
    <rPh sb="2" eb="4">
      <t>ギョウム</t>
    </rPh>
    <rPh sb="4" eb="6">
      <t>ナイヨウ</t>
    </rPh>
    <phoneticPr fontId="2"/>
  </si>
  <si>
    <t>本事業に係る費用</t>
    <rPh sb="0" eb="3">
      <t>ホンジギョウ</t>
    </rPh>
    <rPh sb="4" eb="5">
      <t>カカ</t>
    </rPh>
    <rPh sb="6" eb="8">
      <t>ヒヨウ</t>
    </rPh>
    <phoneticPr fontId="2"/>
  </si>
  <si>
    <t>本事業稼働期間</t>
    <rPh sb="0" eb="3">
      <t>ホンジギョウ</t>
    </rPh>
    <rPh sb="3" eb="5">
      <t>カドウ</t>
    </rPh>
    <rPh sb="5" eb="7">
      <t>キカン</t>
    </rPh>
    <phoneticPr fontId="2"/>
  </si>
  <si>
    <t>税込　●●●●円</t>
    <rPh sb="0" eb="2">
      <t>ゼイコミ</t>
    </rPh>
    <rPh sb="7" eb="8">
      <t>エン</t>
    </rPh>
    <phoneticPr fontId="2"/>
  </si>
  <si>
    <t>総額：税込　●●●●円</t>
    <rPh sb="0" eb="2">
      <t>ソウガク</t>
    </rPh>
    <rPh sb="3" eb="5">
      <t>ゼイコミ</t>
    </rPh>
    <rPh sb="10" eb="11">
      <t>エン</t>
    </rPh>
    <phoneticPr fontId="2"/>
  </si>
  <si>
    <t>【人件費的業務委託】</t>
    <phoneticPr fontId="2"/>
  </si>
  <si>
    <t>●● 太郎</t>
    <phoneticPr fontId="2"/>
  </si>
  <si>
    <t xml:space="preserve">令和 8 年3月1日～令和 8 年3月31日 </t>
    <rPh sb="9" eb="10">
      <t>ヒ</t>
    </rPh>
    <rPh sb="18" eb="19">
      <t>ガツ</t>
    </rPh>
    <rPh sb="21" eb="22">
      <t>ヒ</t>
    </rPh>
    <phoneticPr fontId="2"/>
  </si>
  <si>
    <t>担当業務</t>
    <phoneticPr fontId="2"/>
  </si>
  <si>
    <t>XXXXX 業務</t>
    <phoneticPr fontId="2"/>
  </si>
  <si>
    <t>本事業に関する XXXXXXX を作成する業務。
当団体とは、●年度から XXX業務 を委託。
XXXXXXXXXXXX を推進、XXXXXXX とXXXXX を実施するために業務を委託。</t>
    <rPh sb="25" eb="26">
      <t>トウ</t>
    </rPh>
    <rPh sb="26" eb="28">
      <t>ダンタイ</t>
    </rPh>
    <phoneticPr fontId="2"/>
  </si>
  <si>
    <t>以上</t>
    <rPh sb="0" eb="2">
      <t>イジョウ</t>
    </rPh>
    <phoneticPr fontId="2"/>
  </si>
  <si>
    <t xml:space="preserve">備品購入理由書 </t>
    <rPh sb="0" eb="2">
      <t>ビヒン</t>
    </rPh>
    <rPh sb="2" eb="4">
      <t>コウニュウ</t>
    </rPh>
    <rPh sb="4" eb="6">
      <t>リユウ</t>
    </rPh>
    <rPh sb="6" eb="7">
      <t>ショ</t>
    </rPh>
    <phoneticPr fontId="2"/>
  </si>
  <si>
    <t>購入備品名</t>
    <rPh sb="0" eb="2">
      <t>コウニュウ</t>
    </rPh>
    <rPh sb="2" eb="4">
      <t>ビヒン</t>
    </rPh>
    <rPh sb="4" eb="5">
      <t>メイ</t>
    </rPh>
    <phoneticPr fontId="2"/>
  </si>
  <si>
    <t>購入先</t>
    <rPh sb="0" eb="2">
      <t>コウニュウ</t>
    </rPh>
    <rPh sb="2" eb="3">
      <t>サキ</t>
    </rPh>
    <phoneticPr fontId="2"/>
  </si>
  <si>
    <t>個数</t>
    <rPh sb="0" eb="2">
      <t>コスウ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</si>
  <si>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</si>
  <si>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</si>
  <si>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まな板</t>
    <rPh sb="2" eb="3">
      <t>イタ</t>
    </rPh>
    <phoneticPr fontId="2"/>
  </si>
  <si>
    <t>折りたたみ台車</t>
    <rPh sb="0" eb="1">
      <t>オ</t>
    </rPh>
    <rPh sb="5" eb="7">
      <t>ダイシャ</t>
    </rPh>
    <phoneticPr fontId="2"/>
  </si>
  <si>
    <t>●●●●商店</t>
    <phoneticPr fontId="2"/>
  </si>
  <si>
    <t>購入理由</t>
    <rPh sb="0" eb="2">
      <t>コウニュウ</t>
    </rPh>
    <rPh sb="2" eb="4">
      <t>リユウ</t>
    </rPh>
    <phoneticPr fontId="2"/>
  </si>
  <si>
    <t>合計</t>
    <rPh sb="0" eb="2">
      <t>ゴウケイ</t>
    </rPh>
    <phoneticPr fontId="2"/>
  </si>
  <si>
    <t xml:space="preserve">衛生的な事業実施を行うため。 </t>
    <phoneticPr fontId="2"/>
  </si>
  <si>
    <t xml:space="preserve">フードパントリー実施時に車まで運ぶため。 </t>
    <phoneticPr fontId="2"/>
  </si>
  <si>
    <t>※該当者のみ</t>
    <phoneticPr fontId="2"/>
  </si>
  <si>
    <r>
      <t>様式6　添付資料（</t>
    </r>
    <r>
      <rPr>
        <sz val="11"/>
        <color rgb="FFFF0000"/>
        <rFont val="游ゴシック"/>
        <family val="3"/>
        <charset val="128"/>
        <scheme val="minor"/>
      </rPr>
      <t>記載例</t>
    </r>
    <r>
      <rPr>
        <sz val="11"/>
        <color theme="1"/>
        <rFont val="游ゴシック"/>
        <family val="2"/>
        <charset val="128"/>
        <scheme val="minor"/>
      </rPr>
      <t>）</t>
    </r>
    <rPh sb="0" eb="2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</si>
</sst>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&quot;¥&quot;#,##0.00_);[Red]\(&quot;¥&quot;#,##0.00\)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u/>
      <sz val="9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0070C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5"/>
      <name val="游ゴシック"/>
      <family val="3"/>
      <charset val="128"/>
      <scheme val="minor"/>
    </font>
    <font>
      <sz val="11"/>
      <color theme="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6">
    <border>
      <left/>
      <right/>
      <top/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auto="1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auto="1"/>
      </top>
      <bottom style="dotted">
        <color indexed="64"/>
      </bottom>
      <diagonal/>
    </border>
    <border>
      <left/>
      <right/>
      <top style="double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 diagonalDown="1">
      <left style="thin">
        <color indexed="64"/>
      </left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38" fontId="5" fillId="3" borderId="10" xfId="1" applyFont="1" applyFill="1" applyBorder="1" applyAlignment="1" applyProtection="1">
      <alignment horizontal="center" vertical="center" wrapText="1"/>
    </xf>
    <xf numFmtId="176" fontId="5" fillId="0" borderId="0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4" fillId="4" borderId="4" xfId="0" applyFont="1" applyFill="1" applyBorder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60" xfId="0" applyFont="1" applyFill="1" applyBorder="1" applyAlignment="1">
      <alignment horizontal="center" vertical="center" textRotation="255" wrapText="1"/>
    </xf>
    <xf numFmtId="0" fontId="9" fillId="3" borderId="61" xfId="0" applyFont="1" applyFill="1" applyBorder="1" applyAlignment="1">
      <alignment horizontal="center" vertical="center" textRotation="255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176" fontId="14" fillId="2" borderId="23" xfId="0" applyNumberFormat="1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wrapText="1"/>
    </xf>
    <xf numFmtId="176" fontId="4" fillId="0" borderId="23" xfId="1" applyNumberFormat="1" applyFont="1" applyFill="1" applyBorder="1" applyAlignment="1" applyProtection="1">
      <alignment horizontal="right" vertical="center"/>
    </xf>
    <xf numFmtId="38" fontId="14" fillId="2" borderId="54" xfId="1" applyFont="1" applyFill="1" applyBorder="1" applyAlignment="1" applyProtection="1">
      <alignment vertical="center" wrapText="1"/>
    </xf>
    <xf numFmtId="177" fontId="4" fillId="0" borderId="0" xfId="1" applyNumberFormat="1" applyFont="1" applyFill="1" applyBorder="1" applyAlignment="1" applyProtection="1">
      <alignment horizontal="right" vertical="center"/>
    </xf>
    <xf numFmtId="0" fontId="12" fillId="3" borderId="35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176" fontId="14" fillId="2" borderId="33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 wrapText="1"/>
    </xf>
    <xf numFmtId="176" fontId="4" fillId="0" borderId="33" xfId="1" applyNumberFormat="1" applyFont="1" applyFill="1" applyBorder="1" applyAlignment="1" applyProtection="1">
      <alignment horizontal="right" vertical="center"/>
    </xf>
    <xf numFmtId="38" fontId="14" fillId="2" borderId="15" xfId="1" applyFont="1" applyFill="1" applyBorder="1" applyAlignment="1" applyProtection="1">
      <alignment vertical="center" wrapText="1"/>
    </xf>
    <xf numFmtId="0" fontId="12" fillId="3" borderId="70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 wrapText="1"/>
    </xf>
    <xf numFmtId="176" fontId="14" fillId="2" borderId="36" xfId="0" applyNumberFormat="1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 wrapText="1"/>
    </xf>
    <xf numFmtId="176" fontId="4" fillId="0" borderId="36" xfId="1" applyNumberFormat="1" applyFont="1" applyFill="1" applyBorder="1" applyAlignment="1" applyProtection="1">
      <alignment horizontal="right" vertical="center"/>
    </xf>
    <xf numFmtId="38" fontId="14" fillId="2" borderId="16" xfId="1" applyFont="1" applyFill="1" applyBorder="1" applyAlignment="1" applyProtection="1">
      <alignment vertical="center" wrapText="1"/>
    </xf>
    <xf numFmtId="38" fontId="4" fillId="3" borderId="40" xfId="1" applyFont="1" applyFill="1" applyBorder="1" applyAlignment="1" applyProtection="1">
      <alignment horizontal="center" vertical="center" wrapText="1"/>
    </xf>
    <xf numFmtId="38" fontId="4" fillId="3" borderId="41" xfId="1" applyFont="1" applyFill="1" applyBorder="1" applyAlignment="1" applyProtection="1">
      <alignment horizontal="center" vertical="center" wrapText="1"/>
    </xf>
    <xf numFmtId="38" fontId="5" fillId="3" borderId="42" xfId="1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176" fontId="5" fillId="3" borderId="53" xfId="1" applyNumberFormat="1" applyFont="1" applyFill="1" applyBorder="1" applyAlignment="1" applyProtection="1">
      <alignment horizontal="right" vertical="center"/>
    </xf>
    <xf numFmtId="38" fontId="5" fillId="3" borderId="44" xfId="1" applyFont="1" applyFill="1" applyBorder="1" applyAlignment="1" applyProtection="1">
      <alignment horizontal="center" vertical="center" wrapText="1"/>
    </xf>
    <xf numFmtId="176" fontId="5" fillId="0" borderId="0" xfId="1" applyNumberFormat="1" applyFont="1" applyFill="1" applyBorder="1" applyProtection="1">
      <alignment vertical="center"/>
    </xf>
    <xf numFmtId="0" fontId="5" fillId="0" borderId="0" xfId="0" applyFont="1">
      <alignment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8" fontId="14" fillId="2" borderId="55" xfId="1" applyFont="1" applyFill="1" applyBorder="1" applyAlignment="1" applyProtection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76" fontId="5" fillId="3" borderId="43" xfId="1" applyNumberFormat="1" applyFont="1" applyFill="1" applyBorder="1" applyAlignment="1" applyProtection="1">
      <alignment horizontal="right" vertical="center"/>
    </xf>
    <xf numFmtId="0" fontId="5" fillId="0" borderId="5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38" fontId="5" fillId="3" borderId="40" xfId="0" applyNumberFormat="1" applyFont="1" applyFill="1" applyBorder="1" applyAlignment="1">
      <alignment horizontal="center" vertical="center" wrapText="1"/>
    </xf>
    <xf numFmtId="38" fontId="5" fillId="3" borderId="10" xfId="0" applyNumberFormat="1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76" fontId="5" fillId="0" borderId="48" xfId="1" applyNumberFormat="1" applyFont="1" applyFill="1" applyBorder="1" applyAlignment="1" applyProtection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76" fontId="6" fillId="0" borderId="0" xfId="1" applyNumberFormat="1" applyFont="1" applyFill="1" applyBorder="1" applyAlignment="1" applyProtection="1">
      <alignment vertical="center"/>
    </xf>
    <xf numFmtId="38" fontId="14" fillId="2" borderId="30" xfId="1" applyFont="1" applyFill="1" applyBorder="1" applyAlignment="1" applyProtection="1">
      <alignment vertical="center" wrapText="1"/>
    </xf>
    <xf numFmtId="176" fontId="3" fillId="0" borderId="0" xfId="1" applyNumberFormat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14" fillId="2" borderId="23" xfId="0" applyFont="1" applyFill="1" applyBorder="1" applyAlignment="1">
      <alignment vertical="center" wrapText="1"/>
    </xf>
    <xf numFmtId="176" fontId="14" fillId="2" borderId="23" xfId="0" applyNumberFormat="1" applyFont="1" applyFill="1" applyBorder="1" applyAlignment="1">
      <alignment horizontal="center" vertical="center" wrapText="1"/>
    </xf>
    <xf numFmtId="0" fontId="4" fillId="0" borderId="32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 wrapText="1"/>
    </xf>
    <xf numFmtId="38" fontId="4" fillId="0" borderId="31" xfId="1" applyFont="1" applyBorder="1" applyAlignment="1" applyProtection="1">
      <alignment horizontal="left" vertical="center"/>
    </xf>
    <xf numFmtId="176" fontId="14" fillId="2" borderId="23" xfId="0" applyNumberFormat="1" applyFont="1" applyFill="1" applyBorder="1" applyAlignment="1">
      <alignment horizontal="right" vertical="center" wrapText="1"/>
    </xf>
    <xf numFmtId="38" fontId="14" fillId="2" borderId="14" xfId="1" applyFont="1" applyFill="1" applyBorder="1" applyAlignment="1" applyProtection="1">
      <alignment vertical="center" wrapText="1"/>
    </xf>
    <xf numFmtId="0" fontId="14" fillId="2" borderId="33" xfId="0" applyFont="1" applyFill="1" applyBorder="1" applyAlignment="1">
      <alignment vertical="center" wrapText="1"/>
    </xf>
    <xf numFmtId="176" fontId="14" fillId="2" borderId="33" xfId="0" applyNumberFormat="1" applyFont="1" applyFill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38" fontId="4" fillId="0" borderId="35" xfId="1" applyFont="1" applyBorder="1" applyAlignment="1" applyProtection="1">
      <alignment horizontal="left" vertical="center"/>
    </xf>
    <xf numFmtId="176" fontId="14" fillId="2" borderId="47" xfId="0" applyNumberFormat="1" applyFont="1" applyFill="1" applyBorder="1" applyAlignment="1">
      <alignment horizontal="right" vertical="center" wrapText="1"/>
    </xf>
    <xf numFmtId="176" fontId="4" fillId="0" borderId="0" xfId="1" applyNumberFormat="1" applyFont="1" applyFill="1" applyBorder="1" applyProtection="1">
      <alignment vertical="center"/>
    </xf>
    <xf numFmtId="0" fontId="4" fillId="0" borderId="35" xfId="0" applyFont="1" applyBorder="1">
      <alignment vertical="center"/>
    </xf>
    <xf numFmtId="0" fontId="4" fillId="0" borderId="6" xfId="0" applyFont="1" applyBorder="1">
      <alignment vertical="center"/>
    </xf>
    <xf numFmtId="176" fontId="14" fillId="2" borderId="36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76" fontId="14" fillId="2" borderId="36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9" fillId="3" borderId="42" xfId="0" applyFont="1" applyFill="1" applyBorder="1" applyAlignment="1">
      <alignment horizontal="center" vertical="center" textRotation="255" wrapText="1"/>
    </xf>
    <xf numFmtId="176" fontId="4" fillId="0" borderId="0" xfId="0" applyNumberFormat="1" applyFont="1" applyAlignment="1">
      <alignment horizontal="center" vertical="center"/>
    </xf>
    <xf numFmtId="0" fontId="14" fillId="2" borderId="13" xfId="0" applyFont="1" applyFill="1" applyBorder="1" applyAlignment="1">
      <alignment horizontal="left" vertical="center"/>
    </xf>
    <xf numFmtId="38" fontId="14" fillId="2" borderId="24" xfId="1" applyFont="1" applyFill="1" applyBorder="1" applyAlignment="1" applyProtection="1">
      <alignment horizontal="center" vertical="center"/>
    </xf>
    <xf numFmtId="38" fontId="14" fillId="2" borderId="12" xfId="1" applyFont="1" applyFill="1" applyBorder="1" applyAlignment="1" applyProtection="1">
      <alignment horizontal="center" vertical="center"/>
    </xf>
    <xf numFmtId="38" fontId="4" fillId="0" borderId="12" xfId="1" applyFont="1" applyBorder="1" applyProtection="1">
      <alignment vertical="center"/>
    </xf>
    <xf numFmtId="0" fontId="14" fillId="2" borderId="54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vertical="center" wrapText="1"/>
    </xf>
    <xf numFmtId="38" fontId="14" fillId="2" borderId="34" xfId="1" applyFont="1" applyFill="1" applyBorder="1" applyAlignment="1" applyProtection="1">
      <alignment horizontal="center" vertical="center"/>
    </xf>
    <xf numFmtId="38" fontId="14" fillId="2" borderId="6" xfId="1" applyFont="1" applyFill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horizontal="left" vertical="center"/>
    </xf>
    <xf numFmtId="38" fontId="4" fillId="0" borderId="6" xfId="1" applyFont="1" applyBorder="1" applyProtection="1">
      <alignment vertical="center"/>
    </xf>
    <xf numFmtId="0" fontId="14" fillId="2" borderId="34" xfId="0" applyFont="1" applyFill="1" applyBorder="1" applyAlignment="1">
      <alignment vertical="center" wrapText="1"/>
    </xf>
    <xf numFmtId="0" fontId="14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38" fontId="15" fillId="3" borderId="71" xfId="1" applyFont="1" applyFill="1" applyBorder="1" applyAlignment="1" applyProtection="1">
      <alignment vertical="center" wrapText="1"/>
    </xf>
    <xf numFmtId="38" fontId="4" fillId="3" borderId="73" xfId="1" applyFont="1" applyFill="1" applyBorder="1" applyAlignment="1" applyProtection="1">
      <alignment horizontal="center" vertical="center" wrapText="1"/>
    </xf>
    <xf numFmtId="38" fontId="4" fillId="3" borderId="74" xfId="1" applyFont="1" applyFill="1" applyBorder="1" applyAlignment="1" applyProtection="1">
      <alignment horizontal="center" vertical="center" wrapText="1"/>
    </xf>
    <xf numFmtId="38" fontId="5" fillId="3" borderId="75" xfId="1" applyFont="1" applyFill="1" applyBorder="1" applyAlignment="1" applyProtection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3" borderId="74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2" borderId="33" xfId="0" applyFont="1" applyFill="1" applyBorder="1" applyAlignment="1">
      <alignment horizontal="center" vertical="center" wrapText="1"/>
    </xf>
    <xf numFmtId="38" fontId="16" fillId="2" borderId="54" xfId="1" applyFont="1" applyFill="1" applyBorder="1" applyAlignment="1" applyProtection="1">
      <alignment horizontal="left" vertical="center" wrapText="1"/>
    </xf>
    <xf numFmtId="0" fontId="4" fillId="0" borderId="32" xfId="0" applyFont="1" applyBorder="1" applyAlignment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4" fillId="0" borderId="35" xfId="1" applyFont="1" applyBorder="1" applyAlignment="1" applyProtection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38" fontId="14" fillId="2" borderId="14" xfId="1" applyFont="1" applyFill="1" applyBorder="1" applyAlignment="1" applyProtection="1">
      <alignment horizontal="left" vertical="center" wrapText="1"/>
    </xf>
    <xf numFmtId="38" fontId="14" fillId="2" borderId="15" xfId="1" applyFont="1" applyFill="1" applyBorder="1" applyAlignment="1" applyProtection="1">
      <alignment horizontal="left" vertical="center" wrapText="1"/>
    </xf>
    <xf numFmtId="38" fontId="14" fillId="2" borderId="16" xfId="1" applyFont="1" applyFill="1" applyBorder="1" applyAlignment="1" applyProtection="1">
      <alignment horizontal="left" vertical="center" wrapText="1"/>
    </xf>
    <xf numFmtId="0" fontId="14" fillId="2" borderId="13" xfId="0" applyFont="1" applyFill="1" applyBorder="1" applyAlignment="1">
      <alignment horizontal="center" vertical="center"/>
    </xf>
    <xf numFmtId="38" fontId="4" fillId="0" borderId="12" xfId="1" applyFont="1" applyBorder="1" applyAlignment="1" applyProtection="1">
      <alignment horizontal="center" vertical="center"/>
    </xf>
    <xf numFmtId="38" fontId="4" fillId="0" borderId="6" xfId="1" applyFont="1" applyBorder="1" applyAlignment="1" applyProtection="1">
      <alignment horizontal="center" vertical="center"/>
    </xf>
    <xf numFmtId="38" fontId="14" fillId="2" borderId="55" xfId="1" applyFont="1" applyFill="1" applyBorder="1" applyAlignment="1" applyProtection="1">
      <alignment horizontal="left" vertical="center" wrapText="1"/>
    </xf>
    <xf numFmtId="0" fontId="16" fillId="2" borderId="36" xfId="0" applyFont="1" applyFill="1" applyBorder="1" applyAlignment="1">
      <alignment horizontal="center" vertical="center" wrapText="1"/>
    </xf>
    <xf numFmtId="38" fontId="16" fillId="2" borderId="15" xfId="1" applyFont="1" applyFill="1" applyBorder="1" applyAlignment="1" applyProtection="1">
      <alignment vertical="center" wrapText="1"/>
    </xf>
    <xf numFmtId="38" fontId="16" fillId="2" borderId="16" xfId="1" applyFont="1" applyFill="1" applyBorder="1" applyAlignment="1" applyProtection="1">
      <alignment vertical="center" wrapText="1"/>
    </xf>
    <xf numFmtId="38" fontId="16" fillId="2" borderId="55" xfId="1" applyFont="1" applyFill="1" applyBorder="1" applyAlignment="1" applyProtection="1">
      <alignment vertical="center" wrapText="1"/>
    </xf>
    <xf numFmtId="176" fontId="14" fillId="2" borderId="72" xfId="0" applyNumberFormat="1" applyFont="1" applyFill="1" applyBorder="1" applyAlignment="1">
      <alignment horizontal="right" vertical="center" wrapText="1"/>
    </xf>
    <xf numFmtId="0" fontId="14" fillId="2" borderId="77" xfId="0" applyFont="1" applyFill="1" applyBorder="1" applyAlignment="1">
      <alignment horizontal="center" vertical="center" wrapText="1"/>
    </xf>
    <xf numFmtId="176" fontId="14" fillId="2" borderId="77" xfId="0" applyNumberFormat="1" applyFont="1" applyFill="1" applyBorder="1" applyAlignment="1">
      <alignment horizontal="center" vertical="center" wrapText="1"/>
    </xf>
    <xf numFmtId="0" fontId="14" fillId="2" borderId="76" xfId="0" applyFont="1" applyFill="1" applyBorder="1" applyAlignment="1">
      <alignment horizontal="center" vertical="center" wrapText="1"/>
    </xf>
    <xf numFmtId="0" fontId="4" fillId="0" borderId="78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14" fillId="2" borderId="79" xfId="0" applyFont="1" applyFill="1" applyBorder="1" applyAlignment="1">
      <alignment horizontal="center" vertical="center" wrapText="1"/>
    </xf>
    <xf numFmtId="38" fontId="14" fillId="2" borderId="80" xfId="1" applyFont="1" applyFill="1" applyBorder="1" applyAlignment="1" applyProtection="1">
      <alignment horizontal="left" vertical="center" wrapText="1"/>
    </xf>
    <xf numFmtId="38" fontId="15" fillId="3" borderId="58" xfId="1" applyFont="1" applyFill="1" applyBorder="1" applyAlignment="1" applyProtection="1">
      <alignment vertical="center" wrapText="1"/>
    </xf>
    <xf numFmtId="176" fontId="14" fillId="2" borderId="72" xfId="1" applyNumberFormat="1" applyFont="1" applyFill="1" applyBorder="1" applyAlignment="1" applyProtection="1">
      <alignment horizontal="right" vertical="center"/>
    </xf>
    <xf numFmtId="176" fontId="5" fillId="3" borderId="81" xfId="1" applyNumberFormat="1" applyFont="1" applyFill="1" applyBorder="1" applyAlignment="1" applyProtection="1">
      <alignment horizontal="right" vertical="center"/>
    </xf>
    <xf numFmtId="38" fontId="13" fillId="3" borderId="83" xfId="1" applyFont="1" applyFill="1" applyBorder="1" applyAlignment="1" applyProtection="1">
      <alignment horizontal="left" vertical="center" wrapText="1"/>
    </xf>
    <xf numFmtId="0" fontId="4" fillId="0" borderId="78" xfId="0" applyFont="1" applyBorder="1">
      <alignment vertical="center"/>
    </xf>
    <xf numFmtId="0" fontId="4" fillId="0" borderId="79" xfId="0" applyFont="1" applyBorder="1">
      <alignment vertical="center"/>
    </xf>
    <xf numFmtId="176" fontId="14" fillId="2" borderId="77" xfId="0" applyNumberFormat="1" applyFont="1" applyFill="1" applyBorder="1" applyAlignment="1">
      <alignment horizontal="right" vertical="center" wrapText="1"/>
    </xf>
    <xf numFmtId="0" fontId="14" fillId="2" borderId="77" xfId="0" applyFont="1" applyFill="1" applyBorder="1" applyAlignment="1">
      <alignment vertical="center" wrapText="1"/>
    </xf>
    <xf numFmtId="176" fontId="5" fillId="3" borderId="90" xfId="0" applyNumberFormat="1" applyFont="1" applyFill="1" applyBorder="1" applyAlignment="1">
      <alignment horizontal="right" vertical="center" wrapText="1"/>
    </xf>
    <xf numFmtId="176" fontId="6" fillId="3" borderId="88" xfId="0" applyNumberFormat="1" applyFont="1" applyFill="1" applyBorder="1" applyAlignment="1">
      <alignment horizontal="center" vertical="center" wrapText="1"/>
    </xf>
    <xf numFmtId="176" fontId="6" fillId="3" borderId="98" xfId="0" applyNumberFormat="1" applyFont="1" applyFill="1" applyBorder="1" applyAlignment="1">
      <alignment horizontal="center" vertical="center" wrapText="1"/>
    </xf>
    <xf numFmtId="176" fontId="5" fillId="3" borderId="100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center" vertical="center" textRotation="255" wrapText="1"/>
    </xf>
    <xf numFmtId="38" fontId="5" fillId="3" borderId="101" xfId="1" applyFont="1" applyFill="1" applyBorder="1" applyAlignment="1" applyProtection="1">
      <alignment horizontal="center" vertical="center" wrapText="1"/>
    </xf>
    <xf numFmtId="0" fontId="12" fillId="3" borderId="86" xfId="0" applyFont="1" applyFill="1" applyBorder="1" applyAlignment="1">
      <alignment horizontal="center" vertical="center"/>
    </xf>
    <xf numFmtId="38" fontId="13" fillId="3" borderId="100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6" fontId="0" fillId="0" borderId="105" xfId="3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6" fontId="19" fillId="0" borderId="5" xfId="3" applyFont="1" applyBorder="1">
      <alignment vertical="center"/>
    </xf>
    <xf numFmtId="6" fontId="19" fillId="0" borderId="104" xfId="3" applyFont="1" applyBorder="1">
      <alignment vertical="center"/>
    </xf>
    <xf numFmtId="0" fontId="18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8" fontId="5" fillId="3" borderId="62" xfId="1" applyFont="1" applyFill="1" applyBorder="1" applyAlignment="1" applyProtection="1">
      <alignment horizontal="center" vertical="center" wrapText="1"/>
    </xf>
    <xf numFmtId="38" fontId="5" fillId="3" borderId="63" xfId="1" applyFont="1" applyFill="1" applyBorder="1" applyAlignment="1" applyProtection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63" xfId="0" applyFont="1" applyFill="1" applyBorder="1" applyAlignment="1">
      <alignment horizontal="center" vertical="center" wrapText="1"/>
    </xf>
    <xf numFmtId="38" fontId="5" fillId="5" borderId="82" xfId="0" applyNumberFormat="1" applyFont="1" applyFill="1" applyBorder="1" applyAlignment="1">
      <alignment horizontal="center" vertical="center"/>
    </xf>
    <xf numFmtId="0" fontId="5" fillId="5" borderId="64" xfId="0" applyFont="1" applyFill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94" xfId="0" applyFont="1" applyFill="1" applyBorder="1" applyAlignment="1">
      <alignment horizontal="center" vertical="center" wrapText="1"/>
    </xf>
    <xf numFmtId="38" fontId="5" fillId="3" borderId="99" xfId="1" applyFont="1" applyFill="1" applyBorder="1" applyAlignment="1" applyProtection="1">
      <alignment horizontal="center" vertical="center" wrapText="1"/>
    </xf>
    <xf numFmtId="38" fontId="5" fillId="3" borderId="87" xfId="1" applyFont="1" applyFill="1" applyBorder="1" applyAlignment="1" applyProtection="1">
      <alignment horizontal="center" vertical="center" wrapText="1"/>
    </xf>
    <xf numFmtId="38" fontId="5" fillId="3" borderId="97" xfId="1" applyFont="1" applyFill="1" applyBorder="1" applyAlignment="1" applyProtection="1">
      <alignment horizontal="center" vertical="center" wrapText="1"/>
    </xf>
    <xf numFmtId="38" fontId="5" fillId="5" borderId="92" xfId="1" applyFont="1" applyFill="1" applyBorder="1" applyAlignment="1" applyProtection="1">
      <alignment horizontal="center" vertical="center" wrapText="1"/>
    </xf>
    <xf numFmtId="38" fontId="5" fillId="5" borderId="88" xfId="1" applyFont="1" applyFill="1" applyBorder="1" applyAlignment="1" applyProtection="1">
      <alignment horizontal="center" vertical="center" wrapText="1"/>
    </xf>
    <xf numFmtId="38" fontId="5" fillId="5" borderId="95" xfId="1" applyFont="1" applyFill="1" applyBorder="1" applyAlignment="1" applyProtection="1">
      <alignment horizontal="center" vertical="center" wrapText="1"/>
    </xf>
    <xf numFmtId="38" fontId="5" fillId="5" borderId="89" xfId="1" applyFont="1" applyFill="1" applyBorder="1" applyAlignment="1" applyProtection="1">
      <alignment horizontal="center" vertical="center" wrapText="1"/>
    </xf>
    <xf numFmtId="0" fontId="5" fillId="3" borderId="67" xfId="0" applyFont="1" applyFill="1" applyBorder="1" applyAlignment="1">
      <alignment horizontal="center" vertical="top" textRotation="255" wrapText="1"/>
    </xf>
    <xf numFmtId="0" fontId="5" fillId="3" borderId="68" xfId="0" applyFont="1" applyFill="1" applyBorder="1" applyAlignment="1">
      <alignment horizontal="center" vertical="top" textRotation="255" wrapText="1"/>
    </xf>
    <xf numFmtId="0" fontId="5" fillId="3" borderId="2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38" fontId="5" fillId="5" borderId="84" xfId="1" applyFont="1" applyFill="1" applyBorder="1" applyAlignment="1" applyProtection="1">
      <alignment horizontal="center" vertical="center" wrapText="1"/>
    </xf>
    <xf numFmtId="38" fontId="5" fillId="5" borderId="96" xfId="1" applyFont="1" applyFill="1" applyBorder="1" applyAlignment="1" applyProtection="1">
      <alignment horizontal="center" vertical="center" wrapText="1"/>
    </xf>
    <xf numFmtId="38" fontId="5" fillId="5" borderId="57" xfId="1" applyFont="1" applyFill="1" applyBorder="1" applyAlignment="1" applyProtection="1">
      <alignment horizontal="center" vertical="center" wrapText="1"/>
    </xf>
    <xf numFmtId="38" fontId="5" fillId="5" borderId="91" xfId="1" applyFont="1" applyFill="1" applyBorder="1" applyAlignment="1" applyProtection="1">
      <alignment horizontal="center" vertical="center" wrapText="1"/>
    </xf>
    <xf numFmtId="0" fontId="5" fillId="3" borderId="57" xfId="0" applyFont="1" applyFill="1" applyBorder="1" applyAlignment="1">
      <alignment horizontal="center" vertical="top" textRotation="255" wrapText="1"/>
    </xf>
    <xf numFmtId="0" fontId="5" fillId="3" borderId="2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3" borderId="66" xfId="0" applyFont="1" applyFill="1" applyBorder="1" applyAlignment="1">
      <alignment horizontal="center" vertical="top" textRotation="255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11" fillId="0" borderId="76" xfId="0" applyFont="1" applyBorder="1" applyAlignment="1">
      <alignment horizontal="center" vertical="center" wrapText="1"/>
    </xf>
    <xf numFmtId="0" fontId="11" fillId="0" borderId="79" xfId="0" applyFont="1" applyBorder="1" applyAlignment="1">
      <alignment horizontal="center" vertical="center" wrapText="1"/>
    </xf>
    <xf numFmtId="38" fontId="5" fillId="5" borderId="62" xfId="1" applyFont="1" applyFill="1" applyBorder="1" applyAlignment="1" applyProtection="1">
      <alignment horizontal="center" vertical="center" wrapText="1"/>
    </xf>
    <xf numFmtId="38" fontId="5" fillId="5" borderId="63" xfId="1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8" fontId="5" fillId="5" borderId="82" xfId="1" applyFont="1" applyFill="1" applyBorder="1" applyAlignment="1" applyProtection="1">
      <alignment horizontal="center" vertical="center" wrapText="1"/>
    </xf>
    <xf numFmtId="38" fontId="5" fillId="5" borderId="64" xfId="1" applyFont="1" applyFill="1" applyBorder="1" applyAlignment="1" applyProtection="1">
      <alignment horizontal="center" vertical="center" wrapText="1"/>
    </xf>
    <xf numFmtId="0" fontId="4" fillId="0" borderId="84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86" xfId="0" applyFont="1" applyFill="1" applyBorder="1" applyAlignment="1">
      <alignment horizontal="center" vertical="center"/>
    </xf>
    <xf numFmtId="0" fontId="14" fillId="2" borderId="8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9" xfId="0" applyFont="1" applyBorder="1">
      <alignment vertical="center"/>
    </xf>
    <xf numFmtId="0" fontId="19" fillId="0" borderId="28" xfId="0" applyFont="1" applyBorder="1">
      <alignment vertical="center"/>
    </xf>
    <xf numFmtId="0" fontId="19" fillId="0" borderId="52" xfId="0" applyFont="1" applyBorder="1">
      <alignment vertical="center"/>
    </xf>
    <xf numFmtId="0" fontId="19" fillId="0" borderId="51" xfId="0" applyFont="1" applyBorder="1">
      <alignment vertical="center"/>
    </xf>
    <xf numFmtId="0" fontId="0" fillId="3" borderId="5" xfId="0" applyFill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6" fontId="19" fillId="0" borderId="50" xfId="3" applyFont="1" applyBorder="1" applyAlignment="1">
      <alignment horizontal="right" vertical="center"/>
    </xf>
    <xf numFmtId="6" fontId="19" fillId="0" borderId="51" xfId="3" applyFont="1" applyBorder="1" applyAlignment="1">
      <alignment horizontal="right" vertical="center"/>
    </xf>
    <xf numFmtId="6" fontId="19" fillId="0" borderId="17" xfId="3" applyFont="1" applyBorder="1" applyAlignment="1">
      <alignment horizontal="right" vertical="center"/>
    </xf>
    <xf numFmtId="6" fontId="19" fillId="0" borderId="25" xfId="3" applyFont="1" applyBorder="1" applyAlignment="1">
      <alignment horizontal="right" vertical="center"/>
    </xf>
    <xf numFmtId="6" fontId="0" fillId="0" borderId="63" xfId="3" applyFont="1" applyBorder="1" applyAlignment="1">
      <alignment horizontal="right" vertical="center"/>
    </xf>
    <xf numFmtId="6" fontId="0" fillId="0" borderId="64" xfId="3" applyFont="1" applyBorder="1" applyAlignment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17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102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61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</cellXfs>
  <cellStyles count="4">
    <cellStyle name="桁区切り" xfId="1" builtinId="6"/>
    <cellStyle name="通貨" xfId="3" builtinId="7"/>
    <cellStyle name="標準" xfId="0" builtinId="0"/>
    <cellStyle name="標準 2" xfId="2" xr:uid="{B0E60E37-E6EF-4F06-994B-C75A54C65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560070</xdr:colOff>
      <xdr:row>20</xdr:row>
      <xdr:rowOff>180975</xdr:rowOff>
    </xdr:from>
    <xdr:to>
      <xdr:col>11</xdr:col>
      <xdr:colOff>3124200</xdr:colOff>
      <xdr:row>24</xdr:row>
      <xdr:rowOff>97155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74E7B3B-701D-42C7-850C-F194A14E6896}"/>
            </a:ext>
          </a:extLst>
        </xdr:cNvPr>
        <xdr:cNvSpPr/>
      </xdr:nvSpPr>
      <xdr:spPr>
        <a:xfrm>
          <a:off x="7284720" y="4381500"/>
          <a:ext cx="2564130" cy="830580"/>
        </a:xfrm>
        <a:prstGeom prst="wedgeRoundRectCallout">
          <a:avLst>
            <a:gd name="adj1" fmla="val -60386"/>
            <a:gd name="adj2" fmla="val -5404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635" indent="-127635" algn="l"/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緊急的な食糧支援であることを鑑みて</a:t>
          </a:r>
          <a:endParaRPr lang="en-US" altLang="ja-JP" sz="100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635" indent="-127635" algn="l"/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食材購入および内訳へご記載ください。</a:t>
          </a:r>
        </a:p>
        <a:p>
          <a:pPr marL="127635" indent="-127635" algn="l"/>
          <a:r>
            <a:rPr lang="ja-JP" altLang="en-US" sz="1000" u="sng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</a:t>
          </a:r>
          <a:r>
            <a:rPr lang="en-US" altLang="ja-JP" sz="1000" u="sng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u="sng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イベントやパーティーは対象外）</a:t>
          </a:r>
        </a:p>
      </xdr:txBody>
    </xdr:sp>
    <xdr:clientData/>
  </xdr:twoCellAnchor>
  <xdr:twoCellAnchor>
    <xdr:from>
      <xdr:col>3</xdr:col>
      <xdr:colOff>240030</xdr:colOff>
      <xdr:row>21</xdr:row>
      <xdr:rowOff>148592</xdr:rowOff>
    </xdr:from>
    <xdr:to>
      <xdr:col>5</xdr:col>
      <xdr:colOff>613410</xdr:colOff>
      <xdr:row>25</xdr:row>
      <xdr:rowOff>62866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DD2D426-76BB-4ED9-B509-2EF052691035}"/>
            </a:ext>
          </a:extLst>
        </xdr:cNvPr>
        <xdr:cNvSpPr/>
      </xdr:nvSpPr>
      <xdr:spPr>
        <a:xfrm>
          <a:off x="765810" y="4575812"/>
          <a:ext cx="2811780" cy="828674"/>
        </a:xfrm>
        <a:prstGeom prst="wedgeRoundRectCallout">
          <a:avLst>
            <a:gd name="adj1" fmla="val -1399"/>
            <a:gd name="adj2" fmla="val -8342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</a:t>
          </a:r>
          <a:r>
            <a:rPr 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月毎にご記載ください。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・実施内容は主な内容を選択してください。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・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3】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との整合性をご確認ください。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114299</xdr:colOff>
      <xdr:row>33</xdr:row>
      <xdr:rowOff>215266</xdr:rowOff>
    </xdr:from>
    <xdr:to>
      <xdr:col>6</xdr:col>
      <xdr:colOff>455295</xdr:colOff>
      <xdr:row>39</xdr:row>
      <xdr:rowOff>49530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FFCD016-7D41-4233-99F1-33D49E4148D7}"/>
            </a:ext>
          </a:extLst>
        </xdr:cNvPr>
        <xdr:cNvSpPr/>
      </xdr:nvSpPr>
      <xdr:spPr>
        <a:xfrm>
          <a:off x="638174" y="8006716"/>
          <a:ext cx="3541396" cy="1186814"/>
        </a:xfrm>
        <a:prstGeom prst="wedgeRoundRectCallout">
          <a:avLst>
            <a:gd name="adj1" fmla="val 29682"/>
            <a:gd name="adj2" fmla="val -81904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食事等支援経費の算定基準について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⇒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支援単位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*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あたり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500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円に支援を行う人数を乗じた額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endParaRPr lang="en-US" altLang="ja-JP" sz="100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en-US" altLang="ja-JP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※1</a:t>
          </a:r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支援単位</a:t>
          </a:r>
          <a:r>
            <a:rPr lang="en-US" altLang="ja-JP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*</a:t>
          </a:r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とは？</a:t>
          </a:r>
          <a:endParaRPr lang="en-US" altLang="ja-JP" sz="100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支援を必要とする者１人に対する１回分の食事等支援</a:t>
          </a:r>
          <a:endParaRPr lang="en-US" altLang="ja-JP" sz="100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（</a:t>
          </a:r>
          <a:r>
            <a:rPr lang="en-US" altLang="ja-JP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</a:t>
          </a:r>
          <a:r>
            <a:rPr lang="ja-JP" altLang="en-US" sz="100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食分の食事支援及び学用品、生活必需品の支援）</a:t>
          </a:r>
          <a:endParaRPr lang="ja-JP" sz="120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190499</xdr:colOff>
      <xdr:row>70</xdr:row>
      <xdr:rowOff>68581</xdr:rowOff>
    </xdr:from>
    <xdr:to>
      <xdr:col>11</xdr:col>
      <xdr:colOff>3390900</xdr:colOff>
      <xdr:row>70</xdr:row>
      <xdr:rowOff>398146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60B9BCF-F2D9-43C5-8C96-FDF8ECEB6E29}"/>
            </a:ext>
          </a:extLst>
        </xdr:cNvPr>
        <xdr:cNvSpPr/>
      </xdr:nvSpPr>
      <xdr:spPr>
        <a:xfrm>
          <a:off x="6581774" y="15582901"/>
          <a:ext cx="3200401" cy="335280"/>
        </a:xfrm>
        <a:prstGeom prst="wedgeRoundRectCallout">
          <a:avLst>
            <a:gd name="adj1" fmla="val -53760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②管理運営経費は①食事等支援経費の</a:t>
          </a:r>
          <a:r>
            <a:rPr lang="en-US" altLang="ja-JP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15%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が上限額</a:t>
          </a:r>
          <a:endParaRPr lang="ja-JP" sz="120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179071</xdr:colOff>
      <xdr:row>65</xdr:row>
      <xdr:rowOff>74295</xdr:rowOff>
    </xdr:from>
    <xdr:to>
      <xdr:col>5</xdr:col>
      <xdr:colOff>497206</xdr:colOff>
      <xdr:row>67</xdr:row>
      <xdr:rowOff>188595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6369662-FFD0-4C8D-8FE3-BA072BAE77C3}"/>
            </a:ext>
          </a:extLst>
        </xdr:cNvPr>
        <xdr:cNvSpPr/>
      </xdr:nvSpPr>
      <xdr:spPr>
        <a:xfrm>
          <a:off x="702946" y="18333720"/>
          <a:ext cx="2756535" cy="571500"/>
        </a:xfrm>
        <a:prstGeom prst="wedgeRoundRectCallout">
          <a:avLst>
            <a:gd name="adj1" fmla="val -1399"/>
            <a:gd name="adj2" fmla="val -8342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委託費及び備品購入費を計上する場合は、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理由書を添付して下さい。（様式任意）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335280</xdr:colOff>
      <xdr:row>46</xdr:row>
      <xdr:rowOff>112395</xdr:rowOff>
    </xdr:from>
    <xdr:to>
      <xdr:col>11</xdr:col>
      <xdr:colOff>3143250</xdr:colOff>
      <xdr:row>52</xdr:row>
      <xdr:rowOff>36195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C0AD4C8D-B826-413C-B96A-077A5A9AC13B}"/>
            </a:ext>
          </a:extLst>
        </xdr:cNvPr>
        <xdr:cNvSpPr/>
      </xdr:nvSpPr>
      <xdr:spPr>
        <a:xfrm>
          <a:off x="7059930" y="11018520"/>
          <a:ext cx="2807970" cy="1295400"/>
        </a:xfrm>
        <a:prstGeom prst="wedgeRoundRectCallout">
          <a:avLst>
            <a:gd name="adj1" fmla="val -39068"/>
            <a:gd name="adj2" fmla="val -7068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※【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</a:t>
          </a:r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3】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に記載された内容との整合性を必ずご確認ください。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③実施方法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④実施回数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⑦見込み支援人数、食数等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⑧実施スケジュール  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443866</xdr:colOff>
      <xdr:row>64</xdr:row>
      <xdr:rowOff>140970</xdr:rowOff>
    </xdr:from>
    <xdr:to>
      <xdr:col>11</xdr:col>
      <xdr:colOff>3053716</xdr:colOff>
      <xdr:row>68</xdr:row>
      <xdr:rowOff>74295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E6E3EB05-08AA-4F02-A931-2A55B1C20CB4}"/>
            </a:ext>
          </a:extLst>
        </xdr:cNvPr>
        <xdr:cNvSpPr/>
      </xdr:nvSpPr>
      <xdr:spPr>
        <a:xfrm>
          <a:off x="7168516" y="21600795"/>
          <a:ext cx="2609850" cy="847725"/>
        </a:xfrm>
        <a:prstGeom prst="wedgeRoundRectCallout">
          <a:avLst>
            <a:gd name="adj1" fmla="val 4159"/>
            <a:gd name="adj2" fmla="val -6956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管理運営経費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買い出し、フードパントリーにかかる　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レンタカー代、燃料費、駐車料金、　謝金など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541019</xdr:colOff>
      <xdr:row>78</xdr:row>
      <xdr:rowOff>114300</xdr:rowOff>
    </xdr:from>
    <xdr:to>
      <xdr:col>11</xdr:col>
      <xdr:colOff>2988944</xdr:colOff>
      <xdr:row>82</xdr:row>
      <xdr:rowOff>34290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09C84938-76AB-4E4D-B626-37A00B930E77}"/>
            </a:ext>
          </a:extLst>
        </xdr:cNvPr>
        <xdr:cNvSpPr/>
      </xdr:nvSpPr>
      <xdr:spPr>
        <a:xfrm>
          <a:off x="7265669" y="21774150"/>
          <a:ext cx="2447925" cy="834390"/>
        </a:xfrm>
        <a:prstGeom prst="wedgeRoundRectCallout">
          <a:avLst>
            <a:gd name="adj1" fmla="val 4159"/>
            <a:gd name="adj2" fmla="val -6956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配送費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こども宅食、宅配（配送）にかかる　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レンタカー代、燃料費、駐車料金、謝金など</a:t>
          </a:r>
          <a:endParaRPr lang="en-US" altLang="ja-JP" sz="1000" b="0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396240</xdr:colOff>
      <xdr:row>34</xdr:row>
      <xdr:rowOff>83820</xdr:rowOff>
    </xdr:from>
    <xdr:to>
      <xdr:col>11</xdr:col>
      <xdr:colOff>3168016</xdr:colOff>
      <xdr:row>38</xdr:row>
      <xdr:rowOff>59054</xdr:rowOff>
    </xdr:to>
    <xdr:sp macro="" textlink="">
      <xdr:nvSpPr>
        <xdr:cNvPr id="13" name="吹き出し: 角を丸めた四角形 12">
          <a:extLst>
            <a:ext uri="{FF2B5EF4-FFF2-40B4-BE49-F238E27FC236}">
              <a16:creationId xmlns:a16="http://schemas.microsoft.com/office/drawing/2014/main" id="{F238439C-E6CB-4A95-8F54-6BB4E8743C5B}"/>
            </a:ext>
          </a:extLst>
        </xdr:cNvPr>
        <xdr:cNvSpPr/>
      </xdr:nvSpPr>
      <xdr:spPr>
        <a:xfrm>
          <a:off x="5977890" y="8322945"/>
          <a:ext cx="3914776" cy="880109"/>
        </a:xfrm>
        <a:prstGeom prst="wedgeRoundRectCallout">
          <a:avLst>
            <a:gd name="adj1" fmla="val 18936"/>
            <a:gd name="adj2" fmla="val 4603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127000" indent="-127000" algn="l"/>
          <a:r>
            <a:rPr lang="en-US" altLang="ja-JP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※</a:t>
          </a:r>
          <a:r>
            <a:rPr lang="ja-JP" altLang="en-US" sz="1000" b="1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「１支援単位あたり</a:t>
          </a:r>
          <a:r>
            <a:rPr lang="en-US" altLang="ja-JP" sz="1000" b="1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500</a:t>
          </a:r>
          <a:r>
            <a:rPr lang="ja-JP" altLang="en-US" sz="1000" b="1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円に支援を行う人数を乗じた額」</a:t>
          </a:r>
          <a:endParaRPr lang="en-US" altLang="ja-JP" sz="1000" b="1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1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にて経費が算定されているか、根拠が明確に示されているか</a:t>
          </a:r>
          <a:endParaRPr lang="en-US" altLang="ja-JP" sz="1000" b="1" u="none" kern="10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  <a:p>
          <a:pPr marL="127000" indent="-127000" algn="l"/>
          <a:r>
            <a:rPr lang="ja-JP" altLang="en-US" sz="1000" b="1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ja-JP" altLang="en-US" sz="1000" b="0" u="none" kern="10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必ずご確認ください。</a:t>
          </a:r>
          <a:endParaRPr lang="ja-JP" sz="1200" b="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249556</xdr:colOff>
      <xdr:row>84</xdr:row>
      <xdr:rowOff>76200</xdr:rowOff>
    </xdr:from>
    <xdr:to>
      <xdr:col>11</xdr:col>
      <xdr:colOff>2693670</xdr:colOff>
      <xdr:row>84</xdr:row>
      <xdr:rowOff>398145</xdr:rowOff>
    </xdr:to>
    <xdr:sp macro="" textlink="">
      <xdr:nvSpPr>
        <xdr:cNvPr id="14" name="吹き出し: 角を丸めた四角形 13">
          <a:extLst>
            <a:ext uri="{FF2B5EF4-FFF2-40B4-BE49-F238E27FC236}">
              <a16:creationId xmlns:a16="http://schemas.microsoft.com/office/drawing/2014/main" id="{BA7FF58A-84D9-41F7-B9C5-8E604D50E8FD}"/>
            </a:ext>
          </a:extLst>
        </xdr:cNvPr>
        <xdr:cNvSpPr/>
      </xdr:nvSpPr>
      <xdr:spPr>
        <a:xfrm>
          <a:off x="6970396" y="24517350"/>
          <a:ext cx="2446019" cy="325755"/>
        </a:xfrm>
        <a:prstGeom prst="wedgeRoundRectCallout">
          <a:avLst>
            <a:gd name="adj1" fmla="val -57962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③配送経費は助成額の</a:t>
          </a:r>
          <a:r>
            <a:rPr lang="en-US" altLang="ja-JP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20%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が上限額</a:t>
          </a:r>
          <a:endParaRPr lang="en-US" altLang="ja-JP" sz="1000" u="none" kern="100" spc="-1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247650</xdr:colOff>
      <xdr:row>85</xdr:row>
      <xdr:rowOff>129540</xdr:rowOff>
    </xdr:from>
    <xdr:to>
      <xdr:col>11</xdr:col>
      <xdr:colOff>977266</xdr:colOff>
      <xdr:row>85</xdr:row>
      <xdr:rowOff>445770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43570F44-09AA-4586-A564-0CB89F61E0EE}"/>
            </a:ext>
          </a:extLst>
        </xdr:cNvPr>
        <xdr:cNvSpPr/>
      </xdr:nvSpPr>
      <xdr:spPr>
        <a:xfrm>
          <a:off x="4505325" y="21827490"/>
          <a:ext cx="3196591" cy="316230"/>
        </a:xfrm>
        <a:prstGeom prst="wedgeRoundRectCallout">
          <a:avLst>
            <a:gd name="adj1" fmla="val -53760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5】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A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欄・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D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欄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に合計額を転記してください。</a:t>
          </a:r>
          <a:endParaRPr lang="ja-JP" sz="120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190499</xdr:colOff>
      <xdr:row>70</xdr:row>
      <xdr:rowOff>68581</xdr:rowOff>
    </xdr:from>
    <xdr:to>
      <xdr:col>11</xdr:col>
      <xdr:colOff>3390900</xdr:colOff>
      <xdr:row>70</xdr:row>
      <xdr:rowOff>398146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5864C1E5-E258-447F-BD52-D6DDA6CFAB08}"/>
            </a:ext>
          </a:extLst>
        </xdr:cNvPr>
        <xdr:cNvSpPr/>
      </xdr:nvSpPr>
      <xdr:spPr>
        <a:xfrm>
          <a:off x="6915149" y="17668876"/>
          <a:ext cx="3200401" cy="335280"/>
        </a:xfrm>
        <a:prstGeom prst="wedgeRoundRectCallout">
          <a:avLst>
            <a:gd name="adj1" fmla="val -53760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②管理運営経費は①食事等支援経費の</a:t>
          </a:r>
          <a:r>
            <a:rPr lang="en-US" altLang="ja-JP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15%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が上限額</a:t>
          </a:r>
          <a:endParaRPr lang="ja-JP" sz="120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249556</xdr:colOff>
      <xdr:row>84</xdr:row>
      <xdr:rowOff>76200</xdr:rowOff>
    </xdr:from>
    <xdr:to>
      <xdr:col>11</xdr:col>
      <xdr:colOff>2693670</xdr:colOff>
      <xdr:row>84</xdr:row>
      <xdr:rowOff>398145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9CEA1DF5-F620-487A-AEA5-431B442BE5A9}"/>
            </a:ext>
          </a:extLst>
        </xdr:cNvPr>
        <xdr:cNvSpPr/>
      </xdr:nvSpPr>
      <xdr:spPr>
        <a:xfrm>
          <a:off x="6970396" y="21316950"/>
          <a:ext cx="2446019" cy="325755"/>
        </a:xfrm>
        <a:prstGeom prst="wedgeRoundRectCallout">
          <a:avLst>
            <a:gd name="adj1" fmla="val -57962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③配送経費は助成額の</a:t>
          </a:r>
          <a:r>
            <a:rPr lang="en-US" altLang="ja-JP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20%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が上限額</a:t>
          </a:r>
          <a:endParaRPr lang="en-US" altLang="ja-JP" sz="1000" u="none" kern="100" spc="-10">
            <a:solidFill>
              <a:srgbClr val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247650</xdr:colOff>
      <xdr:row>85</xdr:row>
      <xdr:rowOff>129540</xdr:rowOff>
    </xdr:from>
    <xdr:to>
      <xdr:col>11</xdr:col>
      <xdr:colOff>977266</xdr:colOff>
      <xdr:row>85</xdr:row>
      <xdr:rowOff>445770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8104F6DB-C2CA-4294-BF9D-9413FFC26140}"/>
            </a:ext>
          </a:extLst>
        </xdr:cNvPr>
        <xdr:cNvSpPr/>
      </xdr:nvSpPr>
      <xdr:spPr>
        <a:xfrm>
          <a:off x="4501515" y="21831300"/>
          <a:ext cx="3196591" cy="310515"/>
        </a:xfrm>
        <a:prstGeom prst="wedgeRoundRectCallout">
          <a:avLst>
            <a:gd name="adj1" fmla="val -53760"/>
            <a:gd name="adj2" fmla="val 4459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【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様式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5】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の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A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欄・</a:t>
          </a:r>
          <a:r>
            <a:rPr lang="en-US" altLang="ja-JP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D</a:t>
          </a:r>
          <a:r>
            <a:rPr lang="ja-JP" altLang="en-US" sz="1000" u="sng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欄</a:t>
          </a:r>
          <a:r>
            <a:rPr lang="ja-JP" altLang="en-US" sz="1000" u="none" kern="100" spc="-10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に合計額を転記してください。</a:t>
          </a:r>
          <a:endParaRPr lang="ja-JP" sz="1200" u="none" kern="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645795</xdr:colOff>
      <xdr:row>56</xdr:row>
      <xdr:rowOff>150495</xdr:rowOff>
    </xdr:from>
    <xdr:to>
      <xdr:col>8</xdr:col>
      <xdr:colOff>85725</xdr:colOff>
      <xdr:row>61</xdr:row>
      <xdr:rowOff>142875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8CF2F79-8963-624C-873A-8A13DF0AB587}"/>
            </a:ext>
          </a:extLst>
        </xdr:cNvPr>
        <xdr:cNvSpPr/>
      </xdr:nvSpPr>
      <xdr:spPr>
        <a:xfrm>
          <a:off x="712470" y="13523595"/>
          <a:ext cx="4107180" cy="1135380"/>
        </a:xfrm>
        <a:prstGeom prst="wedgeRoundRectCallout">
          <a:avLst>
            <a:gd name="adj1" fmla="val 3377"/>
            <a:gd name="adj2" fmla="val -79041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buNone/>
          </a:pPr>
          <a:r>
            <a:rPr lang="ja-JP" sz="1000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助成申込書提出時に理由書（任意様式）を提出し、必要と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90500" algn="l">
            <a:buNone/>
          </a:pPr>
          <a:r>
            <a:rPr lang="ja-JP" sz="1000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認められた場合に限り対象となります。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buNone/>
          </a:pPr>
          <a:r>
            <a:rPr lang="ja-JP" sz="1000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※ 理由書の提出がない場合や購入後にご連絡いただいた場合は、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190500" algn="l">
            <a:buNone/>
          </a:pPr>
          <a:r>
            <a:rPr lang="ja-JP" sz="1000" kern="100">
              <a:solidFill>
                <a:srgbClr val="000000"/>
              </a:solidFill>
              <a:effectLst/>
              <a:latin typeface="Century" panose="02040604050505020304" pitchFamily="18" charset="0"/>
              <a:ea typeface="HG丸ｺﾞｼｯｸM-PRO" panose="020F0600000000000000" pitchFamily="50" charset="-128"/>
              <a:cs typeface="Times New Roman" panose="02020603050405020304" pitchFamily="18" charset="0"/>
            </a:rPr>
            <a:t>お認めすることは出来かねますので、予めご了承ください。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E27B-0370-4F7F-98A4-7D6152D59683}">
  <sheetPr>
    <tabColor rgb="FFFFFF00"/>
    <pageSetUpPr fitToPage="1"/>
  </sheetPr>
  <dimension ref="B1:N86"/>
  <sheetViews>
    <sheetView tabSelected="1" view="pageBreakPreview" topLeftCell="A30" zoomScaleNormal="100" zoomScaleSheetLayoutView="100" workbookViewId="0">
      <selection activeCell="E45" sqref="E45"/>
    </sheetView>
  </sheetViews>
  <sheetFormatPr defaultRowHeight="18" x14ac:dyDescent="0.45"/>
  <cols>
    <col min="1" max="1" width="0.8984375" style="4" customWidth="1"/>
    <col min="2" max="2" width="3" style="3" customWidth="1"/>
    <col min="3" max="3" width="3" style="4" customWidth="1"/>
    <col min="4" max="4" width="17" style="4" customWidth="1"/>
    <col min="5" max="5" width="15" style="4" customWidth="1"/>
    <col min="6" max="6" width="10" style="4" customWidth="1"/>
    <col min="7" max="9" width="7" style="3" customWidth="1"/>
    <col min="10" max="10" width="3.3984375" style="3" bestFit="1" customWidth="1"/>
    <col min="11" max="11" width="15" style="3" customWidth="1"/>
    <col min="12" max="12" width="45" style="4" customWidth="1"/>
    <col min="13" max="13" width="0.8984375" style="4" customWidth="1"/>
    <col min="14" max="14" width="11.19921875" style="4" bestFit="1" customWidth="1"/>
    <col min="15" max="16384" width="8.796875" style="4"/>
  </cols>
  <sheetData>
    <row r="1" spans="2:14" ht="6" customHeight="1" x14ac:dyDescent="0.45"/>
    <row r="2" spans="2:14" x14ac:dyDescent="0.45">
      <c r="D2" s="5" t="s">
        <v>21</v>
      </c>
      <c r="E2" s="3"/>
      <c r="F2" s="3"/>
    </row>
    <row r="3" spans="2:14" ht="22.8" thickBot="1" x14ac:dyDescent="0.5">
      <c r="B3" s="209" t="s">
        <v>42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N3" s="6"/>
    </row>
    <row r="4" spans="2:14" x14ac:dyDescent="0.45">
      <c r="B4" s="7"/>
      <c r="C4" s="3"/>
      <c r="D4" s="3"/>
      <c r="E4" s="3"/>
      <c r="F4" s="3"/>
      <c r="L4" s="8" t="s">
        <v>70</v>
      </c>
      <c r="N4" s="3"/>
    </row>
    <row r="5" spans="2:14" ht="18.600000000000001" thickBot="1" x14ac:dyDescent="0.5">
      <c r="B5" s="7"/>
      <c r="C5" s="3"/>
      <c r="D5" s="7"/>
      <c r="E5" s="7"/>
      <c r="F5" s="7"/>
      <c r="G5" s="7"/>
      <c r="H5" s="7"/>
      <c r="I5" s="7"/>
      <c r="J5" s="7"/>
      <c r="K5" s="7"/>
      <c r="L5" s="103" t="s">
        <v>23</v>
      </c>
      <c r="N5" s="9"/>
    </row>
    <row r="6" spans="2:14" s="104" customFormat="1" ht="18" customHeight="1" x14ac:dyDescent="0.45">
      <c r="B6" s="105" t="s">
        <v>61</v>
      </c>
    </row>
    <row r="7" spans="2:14" s="104" customFormat="1" ht="18" customHeight="1" x14ac:dyDescent="0.45">
      <c r="B7" s="104" t="s">
        <v>63</v>
      </c>
      <c r="K7" s="121"/>
      <c r="L7" s="121"/>
    </row>
    <row r="8" spans="2:14" s="104" customFormat="1" x14ac:dyDescent="0.45">
      <c r="B8" s="104" t="s">
        <v>91</v>
      </c>
      <c r="K8" s="121"/>
      <c r="L8" s="121"/>
    </row>
    <row r="9" spans="2:14" s="104" customFormat="1" x14ac:dyDescent="0.45">
      <c r="B9" s="104" t="s">
        <v>92</v>
      </c>
      <c r="K9" s="121"/>
      <c r="L9" s="121"/>
    </row>
    <row r="10" spans="2:14" s="104" customFormat="1" x14ac:dyDescent="0.45">
      <c r="B10" s="104" t="s">
        <v>64</v>
      </c>
      <c r="K10" s="121"/>
      <c r="L10" s="121"/>
    </row>
    <row r="11" spans="2:14" s="104" customFormat="1" x14ac:dyDescent="0.45">
      <c r="B11" s="104" t="s">
        <v>60</v>
      </c>
      <c r="L11" s="3"/>
    </row>
    <row r="12" spans="2:14" s="104" customFormat="1" x14ac:dyDescent="0.45">
      <c r="B12" s="104" t="s">
        <v>62</v>
      </c>
      <c r="L12" s="3"/>
    </row>
    <row r="13" spans="2:14" s="104" customFormat="1" ht="18.600000000000001" thickBot="1" x14ac:dyDescent="0.5">
      <c r="L13" s="3" t="s">
        <v>27</v>
      </c>
    </row>
    <row r="14" spans="2:14" ht="18.600000000000001" thickBot="1" x14ac:dyDescent="0.5">
      <c r="B14" s="10"/>
      <c r="C14" s="11"/>
      <c r="D14" s="12" t="s">
        <v>0</v>
      </c>
      <c r="E14" s="210" t="s">
        <v>7</v>
      </c>
      <c r="F14" s="211"/>
      <c r="G14" s="211"/>
      <c r="H14" s="211"/>
      <c r="I14" s="211"/>
      <c r="J14" s="211"/>
      <c r="K14" s="211"/>
      <c r="L14" s="212"/>
      <c r="N14" s="13"/>
    </row>
    <row r="15" spans="2:14" ht="18" customHeight="1" thickTop="1" x14ac:dyDescent="0.45">
      <c r="B15" s="213" t="s">
        <v>56</v>
      </c>
      <c r="C15" s="14"/>
      <c r="D15" s="214" t="s">
        <v>19</v>
      </c>
      <c r="E15" s="215"/>
      <c r="F15" s="215"/>
      <c r="G15" s="215"/>
      <c r="H15" s="215"/>
      <c r="I15" s="215"/>
      <c r="J15" s="215"/>
      <c r="K15" s="215"/>
      <c r="L15" s="216"/>
      <c r="N15" s="13"/>
    </row>
    <row r="16" spans="2:14" ht="18" customHeight="1" x14ac:dyDescent="0.45">
      <c r="B16" s="195"/>
      <c r="C16" s="15"/>
      <c r="D16" s="16" t="s">
        <v>28</v>
      </c>
      <c r="E16" s="17" t="s">
        <v>29</v>
      </c>
      <c r="F16" s="18" t="s">
        <v>43</v>
      </c>
      <c r="G16" s="174" t="s">
        <v>71</v>
      </c>
      <c r="H16" s="175"/>
      <c r="I16" s="217" t="s">
        <v>30</v>
      </c>
      <c r="J16" s="218"/>
      <c r="K16" s="16" t="s">
        <v>45</v>
      </c>
      <c r="L16" s="119" t="s">
        <v>65</v>
      </c>
      <c r="N16" s="19"/>
    </row>
    <row r="17" spans="2:14" ht="30" customHeight="1" x14ac:dyDescent="0.45">
      <c r="B17" s="195"/>
      <c r="C17" s="15"/>
      <c r="D17" s="20" t="s">
        <v>31</v>
      </c>
      <c r="E17" s="21" t="s">
        <v>32</v>
      </c>
      <c r="F17" s="22" t="s">
        <v>44</v>
      </c>
      <c r="G17" s="228" t="s">
        <v>75</v>
      </c>
      <c r="H17" s="229"/>
      <c r="I17" s="219"/>
      <c r="J17" s="220"/>
      <c r="K17" s="20" t="s">
        <v>49</v>
      </c>
      <c r="L17" s="120" t="s">
        <v>74</v>
      </c>
      <c r="N17" s="19"/>
    </row>
    <row r="18" spans="2:14" x14ac:dyDescent="0.45">
      <c r="B18" s="195"/>
      <c r="C18" s="23">
        <v>1</v>
      </c>
      <c r="D18" s="24" t="s">
        <v>79</v>
      </c>
      <c r="E18" s="122" t="s">
        <v>33</v>
      </c>
      <c r="F18" s="25">
        <v>500</v>
      </c>
      <c r="G18" s="26">
        <v>50</v>
      </c>
      <c r="H18" s="111" t="s">
        <v>72</v>
      </c>
      <c r="I18" s="26">
        <v>2</v>
      </c>
      <c r="J18" s="112" t="s">
        <v>34</v>
      </c>
      <c r="K18" s="27">
        <f>F18*G18*I18</f>
        <v>50000</v>
      </c>
      <c r="L18" s="28" t="s">
        <v>47</v>
      </c>
      <c r="N18" s="29"/>
    </row>
    <row r="19" spans="2:14" x14ac:dyDescent="0.45">
      <c r="B19" s="195"/>
      <c r="C19" s="30">
        <v>2</v>
      </c>
      <c r="D19" s="31" t="s">
        <v>80</v>
      </c>
      <c r="E19" s="122" t="s">
        <v>33</v>
      </c>
      <c r="F19" s="32">
        <v>500</v>
      </c>
      <c r="G19" s="33">
        <v>200</v>
      </c>
      <c r="H19" s="113" t="s">
        <v>73</v>
      </c>
      <c r="I19" s="33">
        <v>1</v>
      </c>
      <c r="J19" s="114" t="s">
        <v>3</v>
      </c>
      <c r="K19" s="34">
        <f t="shared" ref="K19:K26" si="0">F19*G19*I19</f>
        <v>100000</v>
      </c>
      <c r="L19" s="35" t="s">
        <v>47</v>
      </c>
      <c r="N19" s="29"/>
    </row>
    <row r="20" spans="2:14" x14ac:dyDescent="0.45">
      <c r="B20" s="195"/>
      <c r="C20" s="30">
        <v>3</v>
      </c>
      <c r="D20" s="31"/>
      <c r="E20" s="122"/>
      <c r="F20" s="32"/>
      <c r="G20" s="33"/>
      <c r="H20" s="113" t="s">
        <v>73</v>
      </c>
      <c r="I20" s="33"/>
      <c r="J20" s="114" t="s">
        <v>3</v>
      </c>
      <c r="K20" s="34">
        <f t="shared" si="0"/>
        <v>0</v>
      </c>
      <c r="L20" s="35"/>
      <c r="N20" s="29"/>
    </row>
    <row r="21" spans="2:14" x14ac:dyDescent="0.45">
      <c r="B21" s="195"/>
      <c r="C21" s="30">
        <v>4</v>
      </c>
      <c r="D21" s="31"/>
      <c r="E21" s="122"/>
      <c r="F21" s="32"/>
      <c r="G21" s="33"/>
      <c r="H21" s="113" t="s">
        <v>73</v>
      </c>
      <c r="I21" s="33"/>
      <c r="J21" s="114" t="s">
        <v>3</v>
      </c>
      <c r="K21" s="34">
        <f>F21*G21*I21</f>
        <v>0</v>
      </c>
      <c r="L21" s="35"/>
      <c r="N21" s="29"/>
    </row>
    <row r="22" spans="2:14" x14ac:dyDescent="0.45">
      <c r="B22" s="195"/>
      <c r="C22" s="30">
        <v>5</v>
      </c>
      <c r="D22" s="31"/>
      <c r="E22" s="122"/>
      <c r="F22" s="32"/>
      <c r="G22" s="33"/>
      <c r="H22" s="113" t="s">
        <v>73</v>
      </c>
      <c r="I22" s="33"/>
      <c r="J22" s="114" t="s">
        <v>3</v>
      </c>
      <c r="K22" s="34">
        <f>F22*G22*I22</f>
        <v>0</v>
      </c>
      <c r="L22" s="35"/>
      <c r="N22" s="29"/>
    </row>
    <row r="23" spans="2:14" x14ac:dyDescent="0.45">
      <c r="B23" s="195"/>
      <c r="C23" s="30">
        <v>6</v>
      </c>
      <c r="D23" s="31"/>
      <c r="E23" s="122"/>
      <c r="F23" s="32"/>
      <c r="G23" s="33"/>
      <c r="H23" s="113" t="s">
        <v>73</v>
      </c>
      <c r="I23" s="33"/>
      <c r="J23" s="114" t="s">
        <v>3</v>
      </c>
      <c r="K23" s="34">
        <f t="shared" si="0"/>
        <v>0</v>
      </c>
      <c r="L23" s="35"/>
      <c r="N23" s="29"/>
    </row>
    <row r="24" spans="2:14" x14ac:dyDescent="0.45">
      <c r="B24" s="195"/>
      <c r="C24" s="30">
        <v>7</v>
      </c>
      <c r="D24" s="31"/>
      <c r="E24" s="122"/>
      <c r="F24" s="32"/>
      <c r="G24" s="33"/>
      <c r="H24" s="113" t="s">
        <v>73</v>
      </c>
      <c r="I24" s="33"/>
      <c r="J24" s="114" t="s">
        <v>3</v>
      </c>
      <c r="K24" s="34">
        <f t="shared" si="0"/>
        <v>0</v>
      </c>
      <c r="L24" s="35"/>
      <c r="N24" s="29"/>
    </row>
    <row r="25" spans="2:14" x14ac:dyDescent="0.45">
      <c r="B25" s="195"/>
      <c r="C25" s="30">
        <v>8</v>
      </c>
      <c r="D25" s="31"/>
      <c r="E25" s="122"/>
      <c r="F25" s="32"/>
      <c r="G25" s="33"/>
      <c r="H25" s="113" t="s">
        <v>73</v>
      </c>
      <c r="I25" s="33"/>
      <c r="J25" s="114" t="s">
        <v>3</v>
      </c>
      <c r="K25" s="34">
        <f t="shared" si="0"/>
        <v>0</v>
      </c>
      <c r="L25" s="35"/>
      <c r="N25" s="29"/>
    </row>
    <row r="26" spans="2:14" x14ac:dyDescent="0.45">
      <c r="B26" s="195"/>
      <c r="C26" s="30">
        <v>9</v>
      </c>
      <c r="D26" s="31"/>
      <c r="E26" s="122"/>
      <c r="F26" s="32"/>
      <c r="G26" s="33"/>
      <c r="H26" s="113" t="s">
        <v>73</v>
      </c>
      <c r="I26" s="33"/>
      <c r="J26" s="114" t="s">
        <v>3</v>
      </c>
      <c r="K26" s="34">
        <f t="shared" si="0"/>
        <v>0</v>
      </c>
      <c r="L26" s="35"/>
      <c r="N26" s="29"/>
    </row>
    <row r="27" spans="2:14" x14ac:dyDescent="0.45">
      <c r="B27" s="195"/>
      <c r="C27" s="36">
        <v>10</v>
      </c>
      <c r="D27" s="37"/>
      <c r="E27" s="137"/>
      <c r="F27" s="38"/>
      <c r="G27" s="39"/>
      <c r="H27" s="115" t="s">
        <v>73</v>
      </c>
      <c r="I27" s="39"/>
      <c r="J27" s="116" t="s">
        <v>3</v>
      </c>
      <c r="K27" s="40">
        <f>F27*G27*I27</f>
        <v>0</v>
      </c>
      <c r="L27" s="41"/>
      <c r="N27" s="29"/>
    </row>
    <row r="28" spans="2:14" s="49" customFormat="1" ht="18.600000000000001" thickBot="1" x14ac:dyDescent="0.5">
      <c r="B28" s="195"/>
      <c r="C28" s="15"/>
      <c r="D28" s="108" t="s">
        <v>28</v>
      </c>
      <c r="E28" s="109" t="s">
        <v>24</v>
      </c>
      <c r="F28" s="44"/>
      <c r="G28" s="45">
        <f>SUM(G18:G27)</f>
        <v>250</v>
      </c>
      <c r="H28" s="117" t="s">
        <v>73</v>
      </c>
      <c r="I28" s="45">
        <f>SUM(I18:I27)</f>
        <v>3</v>
      </c>
      <c r="J28" s="117" t="s">
        <v>3</v>
      </c>
      <c r="K28" s="46">
        <f>SUM(K18:K27)</f>
        <v>150000</v>
      </c>
      <c r="L28" s="110"/>
      <c r="M28" s="4"/>
      <c r="N28" s="48"/>
    </row>
    <row r="29" spans="2:14" ht="18" customHeight="1" thickTop="1" x14ac:dyDescent="0.45">
      <c r="B29" s="195"/>
      <c r="C29" s="15"/>
      <c r="D29" s="16" t="s">
        <v>4</v>
      </c>
      <c r="E29" s="17" t="s">
        <v>29</v>
      </c>
      <c r="F29" s="18" t="s">
        <v>43</v>
      </c>
      <c r="G29" s="174" t="s">
        <v>71</v>
      </c>
      <c r="H29" s="175"/>
      <c r="I29" s="221" t="s">
        <v>30</v>
      </c>
      <c r="J29" s="218"/>
      <c r="K29" s="16" t="s">
        <v>45</v>
      </c>
      <c r="L29" s="119" t="s">
        <v>65</v>
      </c>
      <c r="N29" s="19"/>
    </row>
    <row r="30" spans="2:14" ht="30" customHeight="1" x14ac:dyDescent="0.45">
      <c r="B30" s="195"/>
      <c r="C30" s="15"/>
      <c r="D30" s="20" t="s">
        <v>31</v>
      </c>
      <c r="E30" s="21" t="s">
        <v>32</v>
      </c>
      <c r="F30" s="22" t="s">
        <v>44</v>
      </c>
      <c r="G30" s="228" t="s">
        <v>75</v>
      </c>
      <c r="H30" s="229"/>
      <c r="I30" s="222"/>
      <c r="J30" s="220"/>
      <c r="K30" s="20" t="s">
        <v>49</v>
      </c>
      <c r="L30" s="120" t="s">
        <v>74</v>
      </c>
      <c r="N30" s="19"/>
    </row>
    <row r="31" spans="2:14" ht="36" x14ac:dyDescent="0.45">
      <c r="B31" s="195"/>
      <c r="C31" s="23">
        <v>1</v>
      </c>
      <c r="D31" s="50" t="s">
        <v>81</v>
      </c>
      <c r="E31" s="122" t="s">
        <v>33</v>
      </c>
      <c r="F31" s="25">
        <v>500</v>
      </c>
      <c r="G31" s="93">
        <v>200</v>
      </c>
      <c r="H31" s="112" t="s">
        <v>73</v>
      </c>
      <c r="I31" s="94">
        <v>2</v>
      </c>
      <c r="J31" s="112" t="s">
        <v>34</v>
      </c>
      <c r="K31" s="27">
        <f>F31*G31*I31</f>
        <v>200000</v>
      </c>
      <c r="L31" s="28" t="s">
        <v>85</v>
      </c>
      <c r="N31" s="29"/>
    </row>
    <row r="32" spans="2:14" ht="36" x14ac:dyDescent="0.45">
      <c r="B32" s="195"/>
      <c r="C32" s="30">
        <v>2</v>
      </c>
      <c r="D32" s="31" t="s">
        <v>80</v>
      </c>
      <c r="E32" s="122" t="s">
        <v>82</v>
      </c>
      <c r="F32" s="32">
        <v>500</v>
      </c>
      <c r="G32" s="98">
        <v>100</v>
      </c>
      <c r="H32" s="114" t="s">
        <v>73</v>
      </c>
      <c r="I32" s="99">
        <v>1</v>
      </c>
      <c r="J32" s="114" t="s">
        <v>3</v>
      </c>
      <c r="K32" s="34">
        <f>F32*G32*I32</f>
        <v>50000</v>
      </c>
      <c r="L32" s="52" t="s">
        <v>83</v>
      </c>
      <c r="N32" s="29"/>
    </row>
    <row r="33" spans="2:14" x14ac:dyDescent="0.45">
      <c r="B33" s="195"/>
      <c r="C33" s="30">
        <v>3</v>
      </c>
      <c r="D33" s="31"/>
      <c r="E33" s="122"/>
      <c r="F33" s="32"/>
      <c r="G33" s="98"/>
      <c r="H33" s="114" t="s">
        <v>73</v>
      </c>
      <c r="I33" s="99"/>
      <c r="J33" s="114" t="s">
        <v>3</v>
      </c>
      <c r="K33" s="34">
        <f>F33*G33*I33</f>
        <v>0</v>
      </c>
      <c r="L33" s="52"/>
      <c r="N33" s="29"/>
    </row>
    <row r="34" spans="2:14" ht="17.399999999999999" customHeight="1" x14ac:dyDescent="0.45">
      <c r="B34" s="195"/>
      <c r="C34" s="30">
        <v>4</v>
      </c>
      <c r="D34" s="31"/>
      <c r="E34" s="122"/>
      <c r="F34" s="32"/>
      <c r="G34" s="33"/>
      <c r="H34" s="114" t="s">
        <v>73</v>
      </c>
      <c r="I34" s="53"/>
      <c r="J34" s="114" t="s">
        <v>3</v>
      </c>
      <c r="K34" s="34">
        <f t="shared" ref="K34:K39" si="1">F34*G34*I34</f>
        <v>0</v>
      </c>
      <c r="L34" s="52"/>
      <c r="N34" s="29"/>
    </row>
    <row r="35" spans="2:14" ht="17.399999999999999" customHeight="1" x14ac:dyDescent="0.45">
      <c r="B35" s="195"/>
      <c r="C35" s="30">
        <v>5</v>
      </c>
      <c r="D35" s="51"/>
      <c r="E35" s="122"/>
      <c r="F35" s="32"/>
      <c r="G35" s="33"/>
      <c r="H35" s="114" t="s">
        <v>73</v>
      </c>
      <c r="I35" s="53"/>
      <c r="J35" s="114" t="s">
        <v>3</v>
      </c>
      <c r="K35" s="34">
        <f t="shared" si="1"/>
        <v>0</v>
      </c>
      <c r="L35" s="52"/>
      <c r="N35" s="29"/>
    </row>
    <row r="36" spans="2:14" x14ac:dyDescent="0.45">
      <c r="B36" s="195"/>
      <c r="C36" s="30">
        <v>6</v>
      </c>
      <c r="D36" s="51"/>
      <c r="E36" s="122"/>
      <c r="F36" s="32"/>
      <c r="G36" s="33"/>
      <c r="H36" s="114" t="s">
        <v>73</v>
      </c>
      <c r="I36" s="53"/>
      <c r="J36" s="114" t="s">
        <v>3</v>
      </c>
      <c r="K36" s="34">
        <f t="shared" si="1"/>
        <v>0</v>
      </c>
      <c r="L36" s="52"/>
      <c r="N36" s="29"/>
    </row>
    <row r="37" spans="2:14" x14ac:dyDescent="0.45">
      <c r="B37" s="195"/>
      <c r="C37" s="30">
        <v>7</v>
      </c>
      <c r="D37" s="51"/>
      <c r="E37" s="122"/>
      <c r="F37" s="32"/>
      <c r="G37" s="33"/>
      <c r="H37" s="114" t="s">
        <v>73</v>
      </c>
      <c r="I37" s="53"/>
      <c r="J37" s="114" t="s">
        <v>3</v>
      </c>
      <c r="K37" s="34">
        <f t="shared" si="1"/>
        <v>0</v>
      </c>
      <c r="L37" s="35"/>
      <c r="N37" s="29"/>
    </row>
    <row r="38" spans="2:14" x14ac:dyDescent="0.45">
      <c r="B38" s="195"/>
      <c r="C38" s="30">
        <v>8</v>
      </c>
      <c r="D38" s="51"/>
      <c r="E38" s="122"/>
      <c r="F38" s="32"/>
      <c r="G38" s="33"/>
      <c r="H38" s="114" t="s">
        <v>73</v>
      </c>
      <c r="I38" s="53"/>
      <c r="J38" s="114" t="s">
        <v>3</v>
      </c>
      <c r="K38" s="34">
        <f t="shared" si="1"/>
        <v>0</v>
      </c>
      <c r="L38" s="35"/>
      <c r="N38" s="29"/>
    </row>
    <row r="39" spans="2:14" x14ac:dyDescent="0.45">
      <c r="B39" s="195"/>
      <c r="C39" s="30">
        <v>9</v>
      </c>
      <c r="D39" s="51"/>
      <c r="E39" s="122"/>
      <c r="F39" s="32"/>
      <c r="G39" s="33"/>
      <c r="H39" s="114" t="s">
        <v>73</v>
      </c>
      <c r="I39" s="53"/>
      <c r="J39" s="114" t="s">
        <v>3</v>
      </c>
      <c r="K39" s="34">
        <f t="shared" si="1"/>
        <v>0</v>
      </c>
      <c r="L39" s="35"/>
      <c r="N39" s="29"/>
    </row>
    <row r="40" spans="2:14" x14ac:dyDescent="0.45">
      <c r="B40" s="195"/>
      <c r="C40" s="30">
        <v>10</v>
      </c>
      <c r="D40" s="51"/>
      <c r="E40" s="122"/>
      <c r="F40" s="32"/>
      <c r="G40" s="33"/>
      <c r="H40" s="116" t="s">
        <v>73</v>
      </c>
      <c r="I40" s="53"/>
      <c r="J40" s="114" t="s">
        <v>3</v>
      </c>
      <c r="K40" s="34">
        <f t="shared" ref="K40" si="2">F40*G40*I40</f>
        <v>0</v>
      </c>
      <c r="L40" s="35"/>
      <c r="N40" s="29"/>
    </row>
    <row r="41" spans="2:14" ht="18.600000000000001" customHeight="1" thickBot="1" x14ac:dyDescent="0.5">
      <c r="B41" s="195"/>
      <c r="C41" s="161"/>
      <c r="D41" s="42" t="s">
        <v>4</v>
      </c>
      <c r="E41" s="43" t="s">
        <v>24</v>
      </c>
      <c r="F41" s="1"/>
      <c r="G41" s="58">
        <f>SUM(G31:G40)</f>
        <v>300</v>
      </c>
      <c r="H41" s="117" t="s">
        <v>73</v>
      </c>
      <c r="I41" s="59">
        <f>SUM(I31:I40)</f>
        <v>3</v>
      </c>
      <c r="J41" s="118" t="s">
        <v>3</v>
      </c>
      <c r="K41" s="55">
        <f>SUM(K31:K40)</f>
        <v>250000</v>
      </c>
      <c r="L41" s="47"/>
      <c r="N41" s="48"/>
    </row>
    <row r="42" spans="2:14" ht="18" customHeight="1" thickTop="1" x14ac:dyDescent="0.45">
      <c r="B42" s="195"/>
      <c r="C42" s="15"/>
      <c r="D42" s="16" t="s">
        <v>77</v>
      </c>
      <c r="E42" s="17" t="s">
        <v>29</v>
      </c>
      <c r="F42" s="56" t="s">
        <v>43</v>
      </c>
      <c r="G42" s="174" t="s">
        <v>71</v>
      </c>
      <c r="H42" s="175"/>
      <c r="I42" s="221" t="s">
        <v>30</v>
      </c>
      <c r="J42" s="218"/>
      <c r="K42" s="16" t="s">
        <v>45</v>
      </c>
      <c r="L42" s="119" t="s">
        <v>65</v>
      </c>
      <c r="N42" s="19"/>
    </row>
    <row r="43" spans="2:14" ht="30" customHeight="1" x14ac:dyDescent="0.45">
      <c r="B43" s="195"/>
      <c r="C43" s="15"/>
      <c r="D43" s="20" t="s">
        <v>31</v>
      </c>
      <c r="E43" s="21" t="s">
        <v>32</v>
      </c>
      <c r="F43" s="57" t="s">
        <v>44</v>
      </c>
      <c r="G43" s="228" t="s">
        <v>75</v>
      </c>
      <c r="H43" s="229"/>
      <c r="I43" s="222"/>
      <c r="J43" s="220"/>
      <c r="K43" s="20" t="s">
        <v>49</v>
      </c>
      <c r="L43" s="120" t="s">
        <v>74</v>
      </c>
      <c r="N43" s="19"/>
    </row>
    <row r="44" spans="2:14" x14ac:dyDescent="0.45">
      <c r="B44" s="195"/>
      <c r="C44" s="23">
        <v>1</v>
      </c>
      <c r="D44" s="31" t="s">
        <v>80</v>
      </c>
      <c r="E44" s="122" t="s">
        <v>76</v>
      </c>
      <c r="F44" s="32">
        <v>500</v>
      </c>
      <c r="G44" s="98">
        <v>50</v>
      </c>
      <c r="H44" s="112" t="s">
        <v>73</v>
      </c>
      <c r="I44" s="99">
        <v>1</v>
      </c>
      <c r="J44" s="114" t="s">
        <v>3</v>
      </c>
      <c r="K44" s="27">
        <f t="shared" ref="K44:K53" si="3">F44*G44*I44</f>
        <v>25000</v>
      </c>
      <c r="L44" s="52" t="s">
        <v>48</v>
      </c>
      <c r="N44" s="29"/>
    </row>
    <row r="45" spans="2:14" x14ac:dyDescent="0.45">
      <c r="B45" s="195"/>
      <c r="C45" s="30">
        <v>2</v>
      </c>
      <c r="D45" s="51"/>
      <c r="E45" s="122"/>
      <c r="F45" s="32"/>
      <c r="G45" s="98"/>
      <c r="H45" s="114" t="s">
        <v>73</v>
      </c>
      <c r="I45" s="99"/>
      <c r="J45" s="114" t="s">
        <v>3</v>
      </c>
      <c r="K45" s="34">
        <f t="shared" si="3"/>
        <v>0</v>
      </c>
      <c r="L45" s="52"/>
      <c r="N45" s="29"/>
    </row>
    <row r="46" spans="2:14" x14ac:dyDescent="0.45">
      <c r="B46" s="195"/>
      <c r="C46" s="30">
        <v>3</v>
      </c>
      <c r="D46" s="51"/>
      <c r="E46" s="122"/>
      <c r="F46" s="32"/>
      <c r="G46" s="98"/>
      <c r="H46" s="114" t="s">
        <v>73</v>
      </c>
      <c r="I46" s="99"/>
      <c r="J46" s="114" t="s">
        <v>3</v>
      </c>
      <c r="K46" s="34">
        <f t="shared" si="3"/>
        <v>0</v>
      </c>
      <c r="L46" s="52"/>
      <c r="N46" s="29"/>
    </row>
    <row r="47" spans="2:14" x14ac:dyDescent="0.45">
      <c r="B47" s="195"/>
      <c r="C47" s="30">
        <v>4</v>
      </c>
      <c r="D47" s="51"/>
      <c r="E47" s="122"/>
      <c r="F47" s="32"/>
      <c r="G47" s="33"/>
      <c r="H47" s="114" t="s">
        <v>73</v>
      </c>
      <c r="I47" s="53"/>
      <c r="J47" s="114" t="s">
        <v>3</v>
      </c>
      <c r="K47" s="34">
        <f t="shared" si="3"/>
        <v>0</v>
      </c>
      <c r="L47" s="52"/>
      <c r="M47" s="3"/>
      <c r="N47" s="29"/>
    </row>
    <row r="48" spans="2:14" x14ac:dyDescent="0.45">
      <c r="B48" s="195"/>
      <c r="C48" s="30">
        <v>5</v>
      </c>
      <c r="D48" s="51"/>
      <c r="E48" s="122"/>
      <c r="F48" s="32"/>
      <c r="G48" s="98"/>
      <c r="H48" s="114" t="s">
        <v>73</v>
      </c>
      <c r="I48" s="99"/>
      <c r="J48" s="114" t="s">
        <v>3</v>
      </c>
      <c r="K48" s="34">
        <f t="shared" si="3"/>
        <v>0</v>
      </c>
      <c r="L48" s="52"/>
      <c r="N48" s="29"/>
    </row>
    <row r="49" spans="2:14" x14ac:dyDescent="0.45">
      <c r="B49" s="195"/>
      <c r="C49" s="30">
        <v>6</v>
      </c>
      <c r="D49" s="51"/>
      <c r="E49" s="122"/>
      <c r="F49" s="32"/>
      <c r="G49" s="33"/>
      <c r="H49" s="114" t="s">
        <v>73</v>
      </c>
      <c r="I49" s="53"/>
      <c r="J49" s="114" t="s">
        <v>3</v>
      </c>
      <c r="K49" s="34">
        <f t="shared" si="3"/>
        <v>0</v>
      </c>
      <c r="L49" s="52"/>
      <c r="N49" s="29"/>
    </row>
    <row r="50" spans="2:14" x14ac:dyDescent="0.45">
      <c r="B50" s="195"/>
      <c r="C50" s="30">
        <v>7</v>
      </c>
      <c r="D50" s="51"/>
      <c r="E50" s="122"/>
      <c r="F50" s="32"/>
      <c r="G50" s="98"/>
      <c r="H50" s="114" t="s">
        <v>73</v>
      </c>
      <c r="I50" s="99"/>
      <c r="J50" s="114" t="s">
        <v>3</v>
      </c>
      <c r="K50" s="34">
        <f t="shared" si="3"/>
        <v>0</v>
      </c>
      <c r="L50" s="52"/>
      <c r="N50" s="29"/>
    </row>
    <row r="51" spans="2:14" x14ac:dyDescent="0.45">
      <c r="B51" s="195"/>
      <c r="C51" s="30">
        <v>8</v>
      </c>
      <c r="D51" s="51"/>
      <c r="E51" s="122"/>
      <c r="F51" s="32"/>
      <c r="G51" s="98"/>
      <c r="H51" s="114" t="s">
        <v>73</v>
      </c>
      <c r="I51" s="99"/>
      <c r="J51" s="114" t="s">
        <v>3</v>
      </c>
      <c r="K51" s="34">
        <f t="shared" si="3"/>
        <v>0</v>
      </c>
      <c r="L51" s="52"/>
      <c r="N51" s="29"/>
    </row>
    <row r="52" spans="2:14" x14ac:dyDescent="0.45">
      <c r="B52" s="195"/>
      <c r="C52" s="30">
        <v>9</v>
      </c>
      <c r="D52" s="51"/>
      <c r="E52" s="122"/>
      <c r="F52" s="32"/>
      <c r="G52" s="33"/>
      <c r="H52" s="114" t="s">
        <v>73</v>
      </c>
      <c r="I52" s="53"/>
      <c r="J52" s="114" t="s">
        <v>3</v>
      </c>
      <c r="K52" s="34">
        <f t="shared" si="3"/>
        <v>0</v>
      </c>
      <c r="L52" s="52"/>
      <c r="M52" s="3"/>
      <c r="N52" s="29"/>
    </row>
    <row r="53" spans="2:14" x14ac:dyDescent="0.45">
      <c r="B53" s="195"/>
      <c r="C53" s="30">
        <v>10</v>
      </c>
      <c r="D53" s="51"/>
      <c r="E53" s="122"/>
      <c r="F53" s="32"/>
      <c r="G53" s="98"/>
      <c r="H53" s="116" t="s">
        <v>73</v>
      </c>
      <c r="I53" s="99"/>
      <c r="J53" s="114" t="s">
        <v>3</v>
      </c>
      <c r="K53" s="34">
        <f t="shared" si="3"/>
        <v>0</v>
      </c>
      <c r="L53" s="52"/>
      <c r="N53" s="29"/>
    </row>
    <row r="54" spans="2:14" ht="18.600000000000001" thickBot="1" x14ac:dyDescent="0.5">
      <c r="B54" s="195"/>
      <c r="C54" s="161"/>
      <c r="D54" s="42" t="s">
        <v>78</v>
      </c>
      <c r="E54" s="43" t="s">
        <v>24</v>
      </c>
      <c r="F54" s="1"/>
      <c r="G54" s="58">
        <f>SUM(G44:G53)</f>
        <v>50</v>
      </c>
      <c r="H54" s="118" t="s">
        <v>5</v>
      </c>
      <c r="I54" s="59">
        <f>SUM(I44:I53)</f>
        <v>1</v>
      </c>
      <c r="J54" s="118" t="s">
        <v>3</v>
      </c>
      <c r="K54" s="55">
        <f>SUM(K44:K53)</f>
        <v>25000</v>
      </c>
      <c r="L54" s="47"/>
      <c r="N54" s="48"/>
    </row>
    <row r="55" spans="2:14" s="49" customFormat="1" ht="18" customHeight="1" thickTop="1" x14ac:dyDescent="0.45">
      <c r="B55" s="195"/>
      <c r="C55" s="161"/>
      <c r="D55" s="60" t="s">
        <v>36</v>
      </c>
      <c r="E55" s="223" t="s">
        <v>37</v>
      </c>
      <c r="F55" s="223"/>
      <c r="G55" s="223"/>
      <c r="H55" s="223"/>
      <c r="I55" s="223"/>
      <c r="J55" s="223"/>
      <c r="K55" s="61" t="s">
        <v>26</v>
      </c>
      <c r="L55" s="62" t="s">
        <v>38</v>
      </c>
      <c r="M55" s="4"/>
      <c r="N55" s="63"/>
    </row>
    <row r="56" spans="2:14" ht="42" customHeight="1" thickBot="1" x14ac:dyDescent="0.5">
      <c r="B56" s="195"/>
      <c r="C56" s="161"/>
      <c r="D56" s="224" t="s">
        <v>39</v>
      </c>
      <c r="E56" s="225"/>
      <c r="F56" s="225"/>
      <c r="G56" s="225"/>
      <c r="H56" s="225"/>
      <c r="I56" s="225"/>
      <c r="J56" s="225"/>
      <c r="K56" s="150">
        <v>100000</v>
      </c>
      <c r="L56" s="64" t="s">
        <v>46</v>
      </c>
      <c r="N56" s="65"/>
    </row>
    <row r="57" spans="2:14" ht="36" customHeight="1" thickBot="1" x14ac:dyDescent="0.5">
      <c r="B57" s="196"/>
      <c r="C57" s="90"/>
      <c r="D57" s="226" t="s">
        <v>94</v>
      </c>
      <c r="E57" s="227"/>
      <c r="F57" s="230">
        <f>ROUNDDOWN(K57,-3)</f>
        <v>525000</v>
      </c>
      <c r="G57" s="231"/>
      <c r="H57" s="176" t="s">
        <v>93</v>
      </c>
      <c r="I57" s="177"/>
      <c r="J57" s="177"/>
      <c r="K57" s="151">
        <f>SUM(K41,K28,K54,K56)</f>
        <v>525000</v>
      </c>
      <c r="L57" s="162"/>
      <c r="N57" s="2"/>
    </row>
    <row r="58" spans="2:14" ht="18" customHeight="1" thickTop="1" x14ac:dyDescent="0.45">
      <c r="B58" s="195" t="s">
        <v>55</v>
      </c>
      <c r="C58" s="161"/>
      <c r="D58" s="197" t="s">
        <v>22</v>
      </c>
      <c r="E58" s="197"/>
      <c r="F58" s="197"/>
      <c r="G58" s="197"/>
      <c r="H58" s="197"/>
      <c r="I58" s="197"/>
      <c r="J58" s="197"/>
      <c r="K58" s="198"/>
      <c r="L58" s="199"/>
      <c r="N58" s="7"/>
    </row>
    <row r="59" spans="2:14" s="3" customFormat="1" ht="33" x14ac:dyDescent="0.45">
      <c r="B59" s="195"/>
      <c r="C59" s="15"/>
      <c r="D59" s="66" t="s">
        <v>25</v>
      </c>
      <c r="E59" s="67" t="s">
        <v>57</v>
      </c>
      <c r="F59" s="200" t="s">
        <v>58</v>
      </c>
      <c r="G59" s="201"/>
      <c r="H59" s="201"/>
      <c r="I59" s="201"/>
      <c r="J59" s="202"/>
      <c r="K59" s="67" t="s">
        <v>54</v>
      </c>
      <c r="L59" s="68" t="s">
        <v>40</v>
      </c>
      <c r="M59" s="4"/>
      <c r="N59" s="49"/>
    </row>
    <row r="60" spans="2:14" x14ac:dyDescent="0.45">
      <c r="B60" s="195"/>
      <c r="C60" s="23">
        <v>1</v>
      </c>
      <c r="D60" s="69" t="s">
        <v>41</v>
      </c>
      <c r="E60" s="70">
        <v>15000</v>
      </c>
      <c r="F60" s="26">
        <v>1</v>
      </c>
      <c r="G60" s="71" t="s">
        <v>8</v>
      </c>
      <c r="H60" s="72" t="s">
        <v>6</v>
      </c>
      <c r="I60" s="73">
        <v>2</v>
      </c>
      <c r="J60" s="74" t="s">
        <v>5</v>
      </c>
      <c r="K60" s="75">
        <f>E60*F60*I60</f>
        <v>30000</v>
      </c>
      <c r="L60" s="76" t="s">
        <v>20</v>
      </c>
      <c r="N60" s="49"/>
    </row>
    <row r="61" spans="2:14" x14ac:dyDescent="0.45">
      <c r="B61" s="195"/>
      <c r="C61" s="30">
        <v>2</v>
      </c>
      <c r="D61" s="77" t="s">
        <v>50</v>
      </c>
      <c r="E61" s="78"/>
      <c r="F61" s="33">
        <v>2</v>
      </c>
      <c r="G61" s="79" t="s">
        <v>8</v>
      </c>
      <c r="H61" s="80" t="s">
        <v>6</v>
      </c>
      <c r="I61" s="53"/>
      <c r="J61" s="81"/>
      <c r="K61" s="82">
        <v>5500</v>
      </c>
      <c r="L61" s="35" t="s">
        <v>84</v>
      </c>
      <c r="N61" s="49"/>
    </row>
    <row r="62" spans="2:14" x14ac:dyDescent="0.45">
      <c r="B62" s="195"/>
      <c r="C62" s="30">
        <v>3</v>
      </c>
      <c r="D62" s="77" t="s">
        <v>14</v>
      </c>
      <c r="E62" s="78">
        <v>4500</v>
      </c>
      <c r="F62" s="33">
        <v>2</v>
      </c>
      <c r="G62" s="79" t="s">
        <v>8</v>
      </c>
      <c r="H62" s="80" t="s">
        <v>53</v>
      </c>
      <c r="I62" s="53"/>
      <c r="J62" s="81"/>
      <c r="K62" s="82">
        <f>E62*F62</f>
        <v>9000</v>
      </c>
      <c r="L62" s="35" t="s">
        <v>66</v>
      </c>
      <c r="N62" s="83"/>
    </row>
    <row r="63" spans="2:14" x14ac:dyDescent="0.45">
      <c r="B63" s="195"/>
      <c r="C63" s="30">
        <v>4</v>
      </c>
      <c r="D63" s="77" t="s">
        <v>51</v>
      </c>
      <c r="E63" s="78">
        <v>5</v>
      </c>
      <c r="F63" s="33">
        <v>100</v>
      </c>
      <c r="G63" s="79" t="s">
        <v>1</v>
      </c>
      <c r="H63" s="80" t="s">
        <v>6</v>
      </c>
      <c r="I63" s="53">
        <v>2</v>
      </c>
      <c r="J63" s="81" t="s">
        <v>3</v>
      </c>
      <c r="K63" s="82">
        <f>E63*F63*I63</f>
        <v>1000</v>
      </c>
      <c r="L63" s="35" t="s">
        <v>17</v>
      </c>
      <c r="N63" s="83"/>
    </row>
    <row r="64" spans="2:14" x14ac:dyDescent="0.45">
      <c r="B64" s="195"/>
      <c r="C64" s="30">
        <v>5</v>
      </c>
      <c r="D64" s="77" t="s">
        <v>18</v>
      </c>
      <c r="E64" s="78">
        <v>150</v>
      </c>
      <c r="F64" s="33">
        <v>20</v>
      </c>
      <c r="G64" s="79" t="s">
        <v>52</v>
      </c>
      <c r="H64" s="80" t="s">
        <v>6</v>
      </c>
      <c r="I64" s="53">
        <v>1</v>
      </c>
      <c r="J64" s="81" t="s">
        <v>3</v>
      </c>
      <c r="K64" s="82">
        <f>E64*F64*I64</f>
        <v>3000</v>
      </c>
      <c r="L64" s="35" t="s">
        <v>2</v>
      </c>
      <c r="N64" s="83"/>
    </row>
    <row r="65" spans="2:14" x14ac:dyDescent="0.45">
      <c r="B65" s="195"/>
      <c r="C65" s="30">
        <v>6</v>
      </c>
      <c r="D65" s="77"/>
      <c r="E65" s="78"/>
      <c r="F65" s="33"/>
      <c r="G65" s="79"/>
      <c r="H65" s="80" t="s">
        <v>6</v>
      </c>
      <c r="I65" s="53"/>
      <c r="J65" s="81"/>
      <c r="K65" s="82"/>
      <c r="L65" s="35"/>
      <c r="N65" s="83"/>
    </row>
    <row r="66" spans="2:14" x14ac:dyDescent="0.45">
      <c r="B66" s="195"/>
      <c r="C66" s="30">
        <v>7</v>
      </c>
      <c r="D66" s="77"/>
      <c r="E66" s="78"/>
      <c r="F66" s="33"/>
      <c r="G66" s="79"/>
      <c r="H66" s="80" t="s">
        <v>6</v>
      </c>
      <c r="I66" s="53"/>
      <c r="J66" s="81"/>
      <c r="K66" s="82"/>
      <c r="L66" s="35"/>
      <c r="N66" s="83"/>
    </row>
    <row r="67" spans="2:14" x14ac:dyDescent="0.45">
      <c r="B67" s="195"/>
      <c r="C67" s="30">
        <v>8</v>
      </c>
      <c r="D67" s="77"/>
      <c r="E67" s="78"/>
      <c r="F67" s="33"/>
      <c r="G67" s="79"/>
      <c r="H67" s="80" t="s">
        <v>6</v>
      </c>
      <c r="I67" s="53"/>
      <c r="J67" s="84"/>
      <c r="K67" s="82"/>
      <c r="L67" s="35"/>
      <c r="N67" s="83"/>
    </row>
    <row r="68" spans="2:14" x14ac:dyDescent="0.45">
      <c r="B68" s="195"/>
      <c r="C68" s="30">
        <v>9</v>
      </c>
      <c r="D68" s="77"/>
      <c r="E68" s="78"/>
      <c r="F68" s="33"/>
      <c r="G68" s="79"/>
      <c r="H68" s="80" t="s">
        <v>6</v>
      </c>
      <c r="I68" s="53"/>
      <c r="J68" s="85"/>
      <c r="K68" s="82"/>
      <c r="L68" s="35"/>
      <c r="N68" s="83"/>
    </row>
    <row r="69" spans="2:14" ht="18.600000000000001" thickBot="1" x14ac:dyDescent="0.5">
      <c r="B69" s="195"/>
      <c r="C69" s="36">
        <v>10</v>
      </c>
      <c r="D69" s="156"/>
      <c r="E69" s="143"/>
      <c r="F69" s="144"/>
      <c r="G69" s="153"/>
      <c r="H69" s="146" t="s">
        <v>6</v>
      </c>
      <c r="I69" s="147"/>
      <c r="J69" s="154"/>
      <c r="K69" s="155"/>
      <c r="L69" s="41"/>
      <c r="N69" s="89"/>
    </row>
    <row r="70" spans="2:14" ht="18.600000000000001" customHeight="1" x14ac:dyDescent="0.45">
      <c r="B70" s="195"/>
      <c r="C70" s="106"/>
      <c r="D70" s="203" t="s">
        <v>97</v>
      </c>
      <c r="E70" s="204"/>
      <c r="F70" s="191">
        <f>ROUNDDOWN(K71,-3)</f>
        <v>48000</v>
      </c>
      <c r="G70" s="192"/>
      <c r="H70" s="185" t="s">
        <v>96</v>
      </c>
      <c r="I70" s="186"/>
      <c r="J70" s="187"/>
      <c r="K70" s="158" t="str">
        <f>IF(K71&lt;=K57*0.15,"OK","NG")</f>
        <v>OK</v>
      </c>
      <c r="L70" s="107" t="s">
        <v>69</v>
      </c>
      <c r="N70" s="89" t="s">
        <v>59</v>
      </c>
    </row>
    <row r="71" spans="2:14" ht="36" customHeight="1" thickBot="1" x14ac:dyDescent="0.5">
      <c r="B71" s="196"/>
      <c r="C71" s="90"/>
      <c r="D71" s="205"/>
      <c r="E71" s="206"/>
      <c r="F71" s="193"/>
      <c r="G71" s="194"/>
      <c r="H71" s="189" t="s">
        <v>95</v>
      </c>
      <c r="I71" s="189"/>
      <c r="J71" s="189"/>
      <c r="K71" s="157">
        <f>SUM(K60:K69)</f>
        <v>48500</v>
      </c>
      <c r="L71" s="152"/>
      <c r="N71" s="91">
        <f>K57*0.15</f>
        <v>78750</v>
      </c>
    </row>
    <row r="72" spans="2:14" ht="18.600000000000001" customHeight="1" thickTop="1" x14ac:dyDescent="0.45">
      <c r="B72" s="195" t="s">
        <v>88</v>
      </c>
      <c r="C72" s="161"/>
      <c r="D72" s="208" t="s">
        <v>89</v>
      </c>
      <c r="E72" s="197"/>
      <c r="F72" s="197"/>
      <c r="G72" s="197"/>
      <c r="H72" s="197"/>
      <c r="I72" s="197"/>
      <c r="J72" s="197"/>
      <c r="K72" s="198"/>
      <c r="L72" s="199"/>
      <c r="N72" s="7"/>
    </row>
    <row r="73" spans="2:14" s="3" customFormat="1" ht="33" x14ac:dyDescent="0.45">
      <c r="B73" s="195"/>
      <c r="C73" s="15"/>
      <c r="D73" s="66" t="s">
        <v>25</v>
      </c>
      <c r="E73" s="67" t="s">
        <v>57</v>
      </c>
      <c r="F73" s="200" t="s">
        <v>58</v>
      </c>
      <c r="G73" s="201"/>
      <c r="H73" s="201"/>
      <c r="I73" s="201"/>
      <c r="J73" s="202"/>
      <c r="K73" s="67" t="s">
        <v>54</v>
      </c>
      <c r="L73" s="68" t="s">
        <v>40</v>
      </c>
      <c r="M73" s="4"/>
      <c r="N73" s="49"/>
    </row>
    <row r="74" spans="2:14" ht="18" customHeight="1" x14ac:dyDescent="0.45">
      <c r="B74" s="195"/>
      <c r="C74" s="23">
        <v>1</v>
      </c>
      <c r="D74" s="92" t="s">
        <v>15</v>
      </c>
      <c r="E74" s="70">
        <v>1150</v>
      </c>
      <c r="F74" s="93">
        <v>10</v>
      </c>
      <c r="G74" s="71" t="s">
        <v>35</v>
      </c>
      <c r="H74" s="72" t="s">
        <v>6</v>
      </c>
      <c r="I74" s="94">
        <v>1</v>
      </c>
      <c r="J74" s="95" t="s">
        <v>3</v>
      </c>
      <c r="K74" s="75">
        <f>E74*F74*I74</f>
        <v>11500</v>
      </c>
      <c r="L74" s="96" t="s">
        <v>16</v>
      </c>
      <c r="N74" s="83"/>
    </row>
    <row r="75" spans="2:14" x14ac:dyDescent="0.45">
      <c r="B75" s="195"/>
      <c r="C75" s="30">
        <v>2</v>
      </c>
      <c r="D75" s="97" t="s">
        <v>9</v>
      </c>
      <c r="E75" s="78">
        <v>1500</v>
      </c>
      <c r="F75" s="98">
        <v>1</v>
      </c>
      <c r="G75" s="79" t="s">
        <v>3</v>
      </c>
      <c r="H75" s="80" t="s">
        <v>6</v>
      </c>
      <c r="I75" s="99">
        <v>2</v>
      </c>
      <c r="J75" s="100" t="s">
        <v>5</v>
      </c>
      <c r="K75" s="82">
        <f>E75*F75*I75</f>
        <v>3000</v>
      </c>
      <c r="L75" s="52" t="s">
        <v>12</v>
      </c>
      <c r="N75" s="83"/>
    </row>
    <row r="76" spans="2:14" x14ac:dyDescent="0.45">
      <c r="B76" s="195"/>
      <c r="C76" s="30">
        <v>3</v>
      </c>
      <c r="D76" s="97" t="s">
        <v>14</v>
      </c>
      <c r="E76" s="78">
        <v>1500</v>
      </c>
      <c r="F76" s="98">
        <v>1</v>
      </c>
      <c r="G76" s="79" t="s">
        <v>3</v>
      </c>
      <c r="H76" s="80" t="s">
        <v>6</v>
      </c>
      <c r="I76" s="99">
        <v>1</v>
      </c>
      <c r="J76" s="101"/>
      <c r="K76" s="82">
        <f>E76*F76*I76</f>
        <v>1500</v>
      </c>
      <c r="L76" s="52" t="s">
        <v>13</v>
      </c>
      <c r="N76" s="83"/>
    </row>
    <row r="77" spans="2:14" x14ac:dyDescent="0.45">
      <c r="B77" s="195"/>
      <c r="C77" s="30">
        <v>4</v>
      </c>
      <c r="D77" s="97" t="s">
        <v>10</v>
      </c>
      <c r="E77" s="78">
        <v>5000</v>
      </c>
      <c r="F77" s="98"/>
      <c r="G77" s="79"/>
      <c r="H77" s="80" t="s">
        <v>6</v>
      </c>
      <c r="I77" s="99"/>
      <c r="J77" s="100"/>
      <c r="K77" s="82">
        <f>E77</f>
        <v>5000</v>
      </c>
      <c r="L77" s="52" t="s">
        <v>11</v>
      </c>
      <c r="N77" s="83"/>
    </row>
    <row r="78" spans="2:14" x14ac:dyDescent="0.45">
      <c r="B78" s="195"/>
      <c r="C78" s="30">
        <v>5</v>
      </c>
      <c r="D78" s="102"/>
      <c r="E78" s="78"/>
      <c r="F78" s="98"/>
      <c r="G78" s="79"/>
      <c r="H78" s="80" t="s">
        <v>6</v>
      </c>
      <c r="I78" s="99"/>
      <c r="J78" s="100"/>
      <c r="K78" s="82"/>
      <c r="L78" s="52"/>
      <c r="N78" s="83"/>
    </row>
    <row r="79" spans="2:14" x14ac:dyDescent="0.45">
      <c r="B79" s="195"/>
      <c r="C79" s="30">
        <v>6</v>
      </c>
      <c r="D79" s="102"/>
      <c r="E79" s="78"/>
      <c r="F79" s="98"/>
      <c r="G79" s="79"/>
      <c r="H79" s="80" t="s">
        <v>6</v>
      </c>
      <c r="I79" s="99"/>
      <c r="J79" s="100"/>
      <c r="K79" s="82"/>
      <c r="L79" s="52"/>
      <c r="N79" s="83"/>
    </row>
    <row r="80" spans="2:14" x14ac:dyDescent="0.45">
      <c r="B80" s="195"/>
      <c r="C80" s="30">
        <v>7</v>
      </c>
      <c r="D80" s="102"/>
      <c r="E80" s="78"/>
      <c r="F80" s="98"/>
      <c r="G80" s="79"/>
      <c r="H80" s="80" t="s">
        <v>6</v>
      </c>
      <c r="I80" s="99"/>
      <c r="J80" s="100"/>
      <c r="K80" s="82"/>
      <c r="L80" s="52"/>
      <c r="N80" s="83"/>
    </row>
    <row r="81" spans="2:14" x14ac:dyDescent="0.45">
      <c r="B81" s="195"/>
      <c r="C81" s="30">
        <v>8</v>
      </c>
      <c r="D81" s="102"/>
      <c r="E81" s="78"/>
      <c r="F81" s="98"/>
      <c r="G81" s="79"/>
      <c r="H81" s="80" t="s">
        <v>6</v>
      </c>
      <c r="I81" s="99"/>
      <c r="J81" s="100"/>
      <c r="K81" s="82"/>
      <c r="L81" s="52"/>
      <c r="N81" s="83"/>
    </row>
    <row r="82" spans="2:14" x14ac:dyDescent="0.45">
      <c r="B82" s="195"/>
      <c r="C82" s="30">
        <v>9</v>
      </c>
      <c r="D82" s="77"/>
      <c r="E82" s="78"/>
      <c r="F82" s="33"/>
      <c r="G82" s="79"/>
      <c r="H82" s="80" t="s">
        <v>6</v>
      </c>
      <c r="I82" s="53"/>
      <c r="J82" s="81"/>
      <c r="K82" s="82"/>
      <c r="L82" s="52"/>
      <c r="N82" s="83"/>
    </row>
    <row r="83" spans="2:14" ht="18.600000000000001" thickBot="1" x14ac:dyDescent="0.5">
      <c r="B83" s="195"/>
      <c r="C83" s="36">
        <v>10</v>
      </c>
      <c r="D83" s="156"/>
      <c r="E83" s="143"/>
      <c r="F83" s="144"/>
      <c r="G83" s="153"/>
      <c r="H83" s="146" t="s">
        <v>6</v>
      </c>
      <c r="I83" s="147"/>
      <c r="J83" s="154"/>
      <c r="K83" s="141"/>
      <c r="L83" s="52"/>
      <c r="N83" s="83"/>
    </row>
    <row r="84" spans="2:14" x14ac:dyDescent="0.45">
      <c r="B84" s="195"/>
      <c r="C84" s="106"/>
      <c r="D84" s="203" t="s">
        <v>98</v>
      </c>
      <c r="E84" s="204"/>
      <c r="F84" s="191">
        <f>ROUNDDOWN(K85,-3)</f>
        <v>21000</v>
      </c>
      <c r="G84" s="192"/>
      <c r="H84" s="185" t="s">
        <v>96</v>
      </c>
      <c r="I84" s="186"/>
      <c r="J84" s="187"/>
      <c r="K84" s="159" t="str">
        <f>IF(K85&lt;=F86*0.2,"OK","NG")</f>
        <v>OK</v>
      </c>
      <c r="L84" s="149" t="s">
        <v>87</v>
      </c>
      <c r="N84" s="89" t="s">
        <v>90</v>
      </c>
    </row>
    <row r="85" spans="2:14" ht="36" customHeight="1" thickBot="1" x14ac:dyDescent="0.5">
      <c r="B85" s="207"/>
      <c r="C85" s="163"/>
      <c r="D85" s="205"/>
      <c r="E85" s="206"/>
      <c r="F85" s="193"/>
      <c r="G85" s="194"/>
      <c r="H85" s="188" t="s">
        <v>95</v>
      </c>
      <c r="I85" s="189"/>
      <c r="J85" s="190"/>
      <c r="K85" s="160">
        <f>SUM(K74:K83)</f>
        <v>21000</v>
      </c>
      <c r="L85" s="164"/>
      <c r="N85" s="91">
        <f>F86*0.2</f>
        <v>118800</v>
      </c>
    </row>
    <row r="86" spans="2:14" ht="48" customHeight="1" thickBot="1" x14ac:dyDescent="0.5">
      <c r="B86" s="178" t="s">
        <v>99</v>
      </c>
      <c r="C86" s="179"/>
      <c r="D86" s="179"/>
      <c r="E86" s="179"/>
      <c r="F86" s="180">
        <f>SUM(F57,F70,F84)</f>
        <v>594000</v>
      </c>
      <c r="G86" s="181"/>
      <c r="H86" s="182"/>
      <c r="I86" s="183"/>
      <c r="J86" s="183"/>
      <c r="K86" s="183"/>
      <c r="L86" s="184"/>
      <c r="N86" s="2"/>
    </row>
  </sheetData>
  <protectedRanges>
    <protectedRange sqref="D74:L83" name="配送費"/>
    <protectedRange sqref="D60:L69" name="管理運営経費"/>
    <protectedRange sqref="K56:L56" name="寄付"/>
    <protectedRange sqref="L46:L53" name="提供内容（宅配）"/>
    <protectedRange sqref="J44:J45 I46:J53 F46:G53 D46:D53" name="宅配"/>
    <protectedRange sqref="L44:L45 L31:L40" name="提供内容（フードパントリー）"/>
    <protectedRange sqref="D31 F44:G44 I31:J40 F31:G40 D35:D40" name="フードパントリー"/>
    <protectedRange sqref="L18:L27" name="提供内容（こども食堂）"/>
    <protectedRange sqref="D18:D27 F18:J27 D32:D34 H45:H52 D44 H32:H39" name="こども食堂"/>
    <protectedRange sqref="L5" name="法人名"/>
    <protectedRange sqref="D45" name="宅配_1"/>
    <protectedRange sqref="F45:G45" name="宅配_2"/>
    <protectedRange sqref="I44:I45" name="宅配_3"/>
    <protectedRange sqref="H31 H40 H44 H53" name="こども食堂_1"/>
    <protectedRange sqref="E84" name="配送費_1_1"/>
  </protectedRanges>
  <mergeCells count="35">
    <mergeCell ref="G29:H29"/>
    <mergeCell ref="G30:H30"/>
    <mergeCell ref="F57:G57"/>
    <mergeCell ref="H71:J71"/>
    <mergeCell ref="H70:J70"/>
    <mergeCell ref="F70:G71"/>
    <mergeCell ref="B3:L3"/>
    <mergeCell ref="E14:L14"/>
    <mergeCell ref="B15:B57"/>
    <mergeCell ref="D15:L15"/>
    <mergeCell ref="I16:J17"/>
    <mergeCell ref="I29:J30"/>
    <mergeCell ref="I42:J43"/>
    <mergeCell ref="E55:J55"/>
    <mergeCell ref="D56:J56"/>
    <mergeCell ref="D57:E57"/>
    <mergeCell ref="G43:H43"/>
    <mergeCell ref="G16:H16"/>
    <mergeCell ref="G17:H17"/>
    <mergeCell ref="G42:H42"/>
    <mergeCell ref="H57:J57"/>
    <mergeCell ref="B86:E86"/>
    <mergeCell ref="F86:G86"/>
    <mergeCell ref="H86:L86"/>
    <mergeCell ref="H84:J84"/>
    <mergeCell ref="H85:J85"/>
    <mergeCell ref="F84:G85"/>
    <mergeCell ref="B58:B71"/>
    <mergeCell ref="D58:L58"/>
    <mergeCell ref="F59:J59"/>
    <mergeCell ref="D70:E71"/>
    <mergeCell ref="B72:B85"/>
    <mergeCell ref="D72:L72"/>
    <mergeCell ref="F73:J73"/>
    <mergeCell ref="D84:E85"/>
  </mergeCells>
  <phoneticPr fontId="2"/>
  <dataValidations count="1">
    <dataValidation type="list" allowBlank="1" showInputMessage="1" showErrorMessage="1" sqref="E18:E27 E44:E53 E31:E40" xr:uid="{A9DFA4E4-08BA-4386-A312-ECF4C62A99F6}">
      <formula1>"食糧品,食糧品(生活用品等含む),生活用品・学用品,その他"</formula1>
    </dataValidation>
  </dataValidations>
  <printOptions horizontalCentered="1"/>
  <pageMargins left="0.7" right="0.7" top="0.75" bottom="0.75" header="0.3" footer="0.3"/>
  <pageSetup paperSize="8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0C8BA-BAFA-41CD-90A0-FD297FFE890F}">
  <sheetPr>
    <tabColor rgb="FFFF0000"/>
    <pageSetUpPr fitToPage="1"/>
  </sheetPr>
  <dimension ref="B1:N86"/>
  <sheetViews>
    <sheetView view="pageBreakPreview" zoomScaleNormal="100" zoomScaleSheetLayoutView="100" workbookViewId="0">
      <selection activeCell="K52" sqref="K52"/>
    </sheetView>
  </sheetViews>
  <sheetFormatPr defaultRowHeight="18" x14ac:dyDescent="0.45"/>
  <cols>
    <col min="1" max="1" width="0.8984375" style="4" customWidth="1"/>
    <col min="2" max="2" width="3" style="3" customWidth="1"/>
    <col min="3" max="3" width="3" style="4" customWidth="1"/>
    <col min="4" max="4" width="17" style="4" customWidth="1"/>
    <col min="5" max="5" width="15" style="4" customWidth="1"/>
    <col min="6" max="6" width="10" style="4" customWidth="1"/>
    <col min="7" max="9" width="7" style="3" customWidth="1"/>
    <col min="10" max="10" width="3.3984375" style="3" bestFit="1" customWidth="1"/>
    <col min="11" max="11" width="15" style="3" customWidth="1"/>
    <col min="12" max="12" width="45" style="4" customWidth="1"/>
    <col min="13" max="13" width="0.8984375" style="4" customWidth="1"/>
    <col min="14" max="14" width="11.19921875" style="4" bestFit="1" customWidth="1"/>
    <col min="15" max="16384" width="8.796875" style="4"/>
  </cols>
  <sheetData>
    <row r="1" spans="2:14" ht="6" customHeight="1" x14ac:dyDescent="0.45"/>
    <row r="2" spans="2:14" x14ac:dyDescent="0.45">
      <c r="D2" s="5" t="s">
        <v>100</v>
      </c>
      <c r="E2" s="3"/>
      <c r="F2" s="3"/>
    </row>
    <row r="3" spans="2:14" ht="22.8" thickBot="1" x14ac:dyDescent="0.5">
      <c r="B3" s="209" t="s">
        <v>42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N3" s="6"/>
    </row>
    <row r="4" spans="2:14" x14ac:dyDescent="0.45">
      <c r="B4" s="7"/>
      <c r="C4" s="3"/>
      <c r="D4" s="3"/>
      <c r="E4" s="3"/>
      <c r="F4" s="3"/>
      <c r="L4" s="8" t="s">
        <v>70</v>
      </c>
      <c r="N4" s="3"/>
    </row>
    <row r="5" spans="2:14" ht="18.600000000000001" thickBot="1" x14ac:dyDescent="0.5">
      <c r="B5" s="7"/>
      <c r="C5" s="3"/>
      <c r="D5" s="7"/>
      <c r="E5" s="7"/>
      <c r="F5" s="7"/>
      <c r="G5" s="7"/>
      <c r="H5" s="7"/>
      <c r="I5" s="7"/>
      <c r="J5" s="7"/>
      <c r="K5" s="7"/>
      <c r="L5" s="103" t="s">
        <v>23</v>
      </c>
      <c r="N5" s="9"/>
    </row>
    <row r="6" spans="2:14" s="104" customFormat="1" ht="18" customHeight="1" x14ac:dyDescent="0.45">
      <c r="B6" s="105" t="s">
        <v>61</v>
      </c>
    </row>
    <row r="7" spans="2:14" s="104" customFormat="1" ht="18" customHeight="1" x14ac:dyDescent="0.45">
      <c r="B7" s="104" t="s">
        <v>63</v>
      </c>
      <c r="K7" s="121"/>
      <c r="L7" s="121"/>
    </row>
    <row r="8" spans="2:14" s="104" customFormat="1" x14ac:dyDescent="0.45">
      <c r="B8" s="104" t="s">
        <v>91</v>
      </c>
      <c r="K8" s="121"/>
      <c r="L8" s="121"/>
    </row>
    <row r="9" spans="2:14" s="104" customFormat="1" x14ac:dyDescent="0.45">
      <c r="B9" s="104" t="s">
        <v>92</v>
      </c>
      <c r="K9" s="121"/>
      <c r="L9" s="121"/>
    </row>
    <row r="10" spans="2:14" s="104" customFormat="1" x14ac:dyDescent="0.45">
      <c r="B10" s="104" t="s">
        <v>64</v>
      </c>
      <c r="K10" s="121"/>
      <c r="L10" s="121"/>
    </row>
    <row r="11" spans="2:14" s="104" customFormat="1" x14ac:dyDescent="0.45">
      <c r="B11" s="104" t="s">
        <v>60</v>
      </c>
      <c r="L11" s="3"/>
    </row>
    <row r="12" spans="2:14" s="104" customFormat="1" x14ac:dyDescent="0.45">
      <c r="B12" s="104" t="s">
        <v>62</v>
      </c>
      <c r="L12" s="3"/>
    </row>
    <row r="13" spans="2:14" s="104" customFormat="1" ht="18.600000000000001" thickBot="1" x14ac:dyDescent="0.5">
      <c r="L13" s="3" t="s">
        <v>27</v>
      </c>
    </row>
    <row r="14" spans="2:14" ht="18.600000000000001" thickBot="1" x14ac:dyDescent="0.5">
      <c r="B14" s="10"/>
      <c r="C14" s="11"/>
      <c r="D14" s="12" t="s">
        <v>0</v>
      </c>
      <c r="E14" s="210" t="s">
        <v>7</v>
      </c>
      <c r="F14" s="211"/>
      <c r="G14" s="211"/>
      <c r="H14" s="211"/>
      <c r="I14" s="211"/>
      <c r="J14" s="211"/>
      <c r="K14" s="211"/>
      <c r="L14" s="212"/>
      <c r="N14" s="13"/>
    </row>
    <row r="15" spans="2:14" ht="18" customHeight="1" thickTop="1" x14ac:dyDescent="0.45">
      <c r="B15" s="213" t="s">
        <v>56</v>
      </c>
      <c r="C15" s="14"/>
      <c r="D15" s="214" t="s">
        <v>19</v>
      </c>
      <c r="E15" s="215"/>
      <c r="F15" s="215"/>
      <c r="G15" s="215"/>
      <c r="H15" s="215"/>
      <c r="I15" s="215"/>
      <c r="J15" s="215"/>
      <c r="K15" s="215"/>
      <c r="L15" s="216"/>
      <c r="N15" s="13"/>
    </row>
    <row r="16" spans="2:14" ht="18" customHeight="1" x14ac:dyDescent="0.45">
      <c r="B16" s="195"/>
      <c r="C16" s="15"/>
      <c r="D16" s="16" t="s">
        <v>28</v>
      </c>
      <c r="E16" s="17" t="s">
        <v>29</v>
      </c>
      <c r="F16" s="18" t="s">
        <v>43</v>
      </c>
      <c r="G16" s="174" t="s">
        <v>71</v>
      </c>
      <c r="H16" s="175"/>
      <c r="I16" s="217" t="s">
        <v>30</v>
      </c>
      <c r="J16" s="218"/>
      <c r="K16" s="16" t="s">
        <v>45</v>
      </c>
      <c r="L16" s="119" t="s">
        <v>65</v>
      </c>
      <c r="N16" s="19"/>
    </row>
    <row r="17" spans="2:14" ht="30" customHeight="1" x14ac:dyDescent="0.45">
      <c r="B17" s="195"/>
      <c r="C17" s="15"/>
      <c r="D17" s="20" t="s">
        <v>31</v>
      </c>
      <c r="E17" s="21" t="s">
        <v>32</v>
      </c>
      <c r="F17" s="22" t="s">
        <v>44</v>
      </c>
      <c r="G17" s="228" t="s">
        <v>75</v>
      </c>
      <c r="H17" s="229"/>
      <c r="I17" s="219"/>
      <c r="J17" s="220"/>
      <c r="K17" s="20" t="s">
        <v>49</v>
      </c>
      <c r="L17" s="120" t="s">
        <v>74</v>
      </c>
      <c r="N17" s="19"/>
    </row>
    <row r="18" spans="2:14" x14ac:dyDescent="0.45">
      <c r="B18" s="195"/>
      <c r="C18" s="23">
        <v>1</v>
      </c>
      <c r="D18" s="24" t="s">
        <v>67</v>
      </c>
      <c r="E18" s="122"/>
      <c r="F18" s="25">
        <v>500</v>
      </c>
      <c r="G18" s="26"/>
      <c r="H18" s="111" t="s">
        <v>72</v>
      </c>
      <c r="I18" s="26"/>
      <c r="J18" s="112" t="s">
        <v>34</v>
      </c>
      <c r="K18" s="27">
        <f>F18*G18*I18</f>
        <v>0</v>
      </c>
      <c r="L18" s="123" t="s">
        <v>23</v>
      </c>
      <c r="N18" s="29"/>
    </row>
    <row r="19" spans="2:14" x14ac:dyDescent="0.45">
      <c r="B19" s="195"/>
      <c r="C19" s="30">
        <v>2</v>
      </c>
      <c r="D19" s="31" t="s">
        <v>68</v>
      </c>
      <c r="E19" s="122"/>
      <c r="F19" s="32">
        <v>500</v>
      </c>
      <c r="G19" s="33"/>
      <c r="H19" s="113" t="s">
        <v>73</v>
      </c>
      <c r="I19" s="33"/>
      <c r="J19" s="114" t="s">
        <v>3</v>
      </c>
      <c r="K19" s="34">
        <f t="shared" ref="K19:K26" si="0">F19*G19*I19</f>
        <v>0</v>
      </c>
      <c r="L19" s="138" t="s">
        <v>23</v>
      </c>
      <c r="N19" s="29"/>
    </row>
    <row r="20" spans="2:14" x14ac:dyDescent="0.45">
      <c r="B20" s="195"/>
      <c r="C20" s="30">
        <v>3</v>
      </c>
      <c r="D20" s="31"/>
      <c r="E20" s="122"/>
      <c r="F20" s="32"/>
      <c r="G20" s="33"/>
      <c r="H20" s="113" t="s">
        <v>73</v>
      </c>
      <c r="I20" s="33"/>
      <c r="J20" s="114" t="s">
        <v>3</v>
      </c>
      <c r="K20" s="34">
        <f t="shared" si="0"/>
        <v>0</v>
      </c>
      <c r="L20" s="138"/>
      <c r="N20" s="29"/>
    </row>
    <row r="21" spans="2:14" x14ac:dyDescent="0.45">
      <c r="B21" s="195"/>
      <c r="C21" s="30">
        <v>4</v>
      </c>
      <c r="D21" s="31"/>
      <c r="E21" s="122"/>
      <c r="F21" s="32"/>
      <c r="G21" s="33"/>
      <c r="H21" s="113" t="s">
        <v>73</v>
      </c>
      <c r="I21" s="33"/>
      <c r="J21" s="114" t="s">
        <v>3</v>
      </c>
      <c r="K21" s="34">
        <f>F21*G21*I21</f>
        <v>0</v>
      </c>
      <c r="L21" s="138"/>
      <c r="N21" s="29"/>
    </row>
    <row r="22" spans="2:14" x14ac:dyDescent="0.45">
      <c r="B22" s="195"/>
      <c r="C22" s="30">
        <v>5</v>
      </c>
      <c r="D22" s="31"/>
      <c r="E22" s="122"/>
      <c r="F22" s="32"/>
      <c r="G22" s="33"/>
      <c r="H22" s="113" t="s">
        <v>73</v>
      </c>
      <c r="I22" s="33"/>
      <c r="J22" s="114" t="s">
        <v>3</v>
      </c>
      <c r="K22" s="34">
        <f>F22*G22*I22</f>
        <v>0</v>
      </c>
      <c r="L22" s="138"/>
      <c r="N22" s="29"/>
    </row>
    <row r="23" spans="2:14" x14ac:dyDescent="0.45">
      <c r="B23" s="195"/>
      <c r="C23" s="30">
        <v>6</v>
      </c>
      <c r="D23" s="31"/>
      <c r="E23" s="122"/>
      <c r="F23" s="32"/>
      <c r="G23" s="33"/>
      <c r="H23" s="113" t="s">
        <v>73</v>
      </c>
      <c r="I23" s="33"/>
      <c r="J23" s="114" t="s">
        <v>3</v>
      </c>
      <c r="K23" s="34">
        <f t="shared" si="0"/>
        <v>0</v>
      </c>
      <c r="L23" s="138"/>
      <c r="N23" s="29"/>
    </row>
    <row r="24" spans="2:14" x14ac:dyDescent="0.45">
      <c r="B24" s="195"/>
      <c r="C24" s="30">
        <v>7</v>
      </c>
      <c r="D24" s="31"/>
      <c r="E24" s="122"/>
      <c r="F24" s="32"/>
      <c r="G24" s="33"/>
      <c r="H24" s="113" t="s">
        <v>73</v>
      </c>
      <c r="I24" s="33"/>
      <c r="J24" s="114" t="s">
        <v>3</v>
      </c>
      <c r="K24" s="34">
        <f t="shared" si="0"/>
        <v>0</v>
      </c>
      <c r="L24" s="138"/>
      <c r="N24" s="29"/>
    </row>
    <row r="25" spans="2:14" x14ac:dyDescent="0.45">
      <c r="B25" s="195"/>
      <c r="C25" s="30">
        <v>8</v>
      </c>
      <c r="D25" s="31"/>
      <c r="E25" s="122"/>
      <c r="F25" s="32"/>
      <c r="G25" s="33"/>
      <c r="H25" s="113" t="s">
        <v>73</v>
      </c>
      <c r="I25" s="33"/>
      <c r="J25" s="114" t="s">
        <v>3</v>
      </c>
      <c r="K25" s="34">
        <f t="shared" si="0"/>
        <v>0</v>
      </c>
      <c r="L25" s="138"/>
      <c r="N25" s="29"/>
    </row>
    <row r="26" spans="2:14" x14ac:dyDescent="0.45">
      <c r="B26" s="195"/>
      <c r="C26" s="30">
        <v>9</v>
      </c>
      <c r="D26" s="31"/>
      <c r="E26" s="122"/>
      <c r="F26" s="32"/>
      <c r="G26" s="33"/>
      <c r="H26" s="113" t="s">
        <v>73</v>
      </c>
      <c r="I26" s="33"/>
      <c r="J26" s="114" t="s">
        <v>3</v>
      </c>
      <c r="K26" s="34">
        <f t="shared" si="0"/>
        <v>0</v>
      </c>
      <c r="L26" s="138"/>
      <c r="N26" s="29"/>
    </row>
    <row r="27" spans="2:14" x14ac:dyDescent="0.45">
      <c r="B27" s="195"/>
      <c r="C27" s="36">
        <v>10</v>
      </c>
      <c r="D27" s="37"/>
      <c r="E27" s="137"/>
      <c r="F27" s="38"/>
      <c r="G27" s="39"/>
      <c r="H27" s="115" t="s">
        <v>73</v>
      </c>
      <c r="I27" s="39"/>
      <c r="J27" s="116" t="s">
        <v>3</v>
      </c>
      <c r="K27" s="40">
        <f>F27*G27*I27</f>
        <v>0</v>
      </c>
      <c r="L27" s="139"/>
      <c r="N27" s="29"/>
    </row>
    <row r="28" spans="2:14" s="49" customFormat="1" ht="18.600000000000001" thickBot="1" x14ac:dyDescent="0.5">
      <c r="B28" s="195"/>
      <c r="C28" s="15"/>
      <c r="D28" s="108" t="s">
        <v>28</v>
      </c>
      <c r="E28" s="109" t="s">
        <v>24</v>
      </c>
      <c r="F28" s="44"/>
      <c r="G28" s="45"/>
      <c r="H28" s="117"/>
      <c r="I28" s="45">
        <f>SUM(I18:I27)</f>
        <v>0</v>
      </c>
      <c r="J28" s="117" t="s">
        <v>3</v>
      </c>
      <c r="K28" s="46">
        <f>SUM(K18:K27)</f>
        <v>0</v>
      </c>
      <c r="L28" s="110"/>
      <c r="M28" s="4"/>
      <c r="N28" s="48"/>
    </row>
    <row r="29" spans="2:14" ht="18" customHeight="1" thickTop="1" x14ac:dyDescent="0.45">
      <c r="B29" s="195"/>
      <c r="C29" s="15"/>
      <c r="D29" s="16" t="s">
        <v>4</v>
      </c>
      <c r="E29" s="17" t="s">
        <v>29</v>
      </c>
      <c r="F29" s="18" t="s">
        <v>43</v>
      </c>
      <c r="G29" s="174" t="s">
        <v>71</v>
      </c>
      <c r="H29" s="175"/>
      <c r="I29" s="221" t="s">
        <v>30</v>
      </c>
      <c r="J29" s="218"/>
      <c r="K29" s="16" t="s">
        <v>45</v>
      </c>
      <c r="L29" s="119" t="s">
        <v>65</v>
      </c>
      <c r="N29" s="19"/>
    </row>
    <row r="30" spans="2:14" ht="30" customHeight="1" x14ac:dyDescent="0.45">
      <c r="B30" s="195"/>
      <c r="C30" s="15"/>
      <c r="D30" s="20" t="s">
        <v>31</v>
      </c>
      <c r="E30" s="21" t="s">
        <v>32</v>
      </c>
      <c r="F30" s="22" t="s">
        <v>44</v>
      </c>
      <c r="G30" s="228" t="s">
        <v>75</v>
      </c>
      <c r="H30" s="229"/>
      <c r="I30" s="222"/>
      <c r="J30" s="220"/>
      <c r="K30" s="20" t="s">
        <v>49</v>
      </c>
      <c r="L30" s="120" t="s">
        <v>74</v>
      </c>
      <c r="N30" s="19"/>
    </row>
    <row r="31" spans="2:14" ht="32.4" x14ac:dyDescent="0.45">
      <c r="B31" s="195"/>
      <c r="C31" s="23">
        <v>1</v>
      </c>
      <c r="D31" s="31" t="s">
        <v>68</v>
      </c>
      <c r="E31" s="122"/>
      <c r="F31" s="25">
        <v>500</v>
      </c>
      <c r="G31" s="93"/>
      <c r="H31" s="112" t="s">
        <v>73</v>
      </c>
      <c r="I31" s="94"/>
      <c r="J31" s="112" t="s">
        <v>34</v>
      </c>
      <c r="K31" s="27">
        <f>F31*G31*I31</f>
        <v>0</v>
      </c>
      <c r="L31" s="140" t="s">
        <v>86</v>
      </c>
      <c r="N31" s="29"/>
    </row>
    <row r="32" spans="2:14" ht="32.4" x14ac:dyDescent="0.45">
      <c r="B32" s="195"/>
      <c r="C32" s="30">
        <v>2</v>
      </c>
      <c r="D32" s="31" t="s">
        <v>68</v>
      </c>
      <c r="E32" s="122"/>
      <c r="F32" s="32">
        <v>500</v>
      </c>
      <c r="G32" s="98"/>
      <c r="H32" s="114" t="s">
        <v>73</v>
      </c>
      <c r="I32" s="99"/>
      <c r="J32" s="114" t="s">
        <v>3</v>
      </c>
      <c r="K32" s="34">
        <f>F32*G32*I32</f>
        <v>0</v>
      </c>
      <c r="L32" s="140" t="s">
        <v>86</v>
      </c>
      <c r="N32" s="29"/>
    </row>
    <row r="33" spans="2:14" ht="32.4" x14ac:dyDescent="0.45">
      <c r="B33" s="195"/>
      <c r="C33" s="30">
        <v>3</v>
      </c>
      <c r="D33" s="31" t="s">
        <v>68</v>
      </c>
      <c r="E33" s="122"/>
      <c r="F33" s="32">
        <v>500</v>
      </c>
      <c r="G33" s="98"/>
      <c r="H33" s="114" t="s">
        <v>73</v>
      </c>
      <c r="I33" s="99"/>
      <c r="J33" s="114" t="s">
        <v>3</v>
      </c>
      <c r="K33" s="34">
        <f>F33*G33*I33</f>
        <v>0</v>
      </c>
      <c r="L33" s="140" t="s">
        <v>86</v>
      </c>
      <c r="N33" s="29"/>
    </row>
    <row r="34" spans="2:14" ht="17.399999999999999" customHeight="1" x14ac:dyDescent="0.45">
      <c r="B34" s="195"/>
      <c r="C34" s="30">
        <v>4</v>
      </c>
      <c r="D34" s="31"/>
      <c r="E34" s="122"/>
      <c r="F34" s="32"/>
      <c r="G34" s="33"/>
      <c r="H34" s="114" t="s">
        <v>73</v>
      </c>
      <c r="I34" s="53"/>
      <c r="J34" s="114" t="s">
        <v>3</v>
      </c>
      <c r="K34" s="34">
        <f t="shared" ref="K34:K40" si="1">F34*G34*I34</f>
        <v>0</v>
      </c>
      <c r="L34" s="140"/>
      <c r="N34" s="29"/>
    </row>
    <row r="35" spans="2:14" ht="17.399999999999999" customHeight="1" x14ac:dyDescent="0.45">
      <c r="B35" s="195"/>
      <c r="C35" s="30">
        <v>5</v>
      </c>
      <c r="D35" s="51"/>
      <c r="E35" s="122"/>
      <c r="F35" s="32"/>
      <c r="G35" s="33"/>
      <c r="H35" s="114" t="s">
        <v>73</v>
      </c>
      <c r="I35" s="53"/>
      <c r="J35" s="114" t="s">
        <v>3</v>
      </c>
      <c r="K35" s="34">
        <f t="shared" si="1"/>
        <v>0</v>
      </c>
      <c r="L35" s="140"/>
      <c r="N35" s="29"/>
    </row>
    <row r="36" spans="2:14" x14ac:dyDescent="0.45">
      <c r="B36" s="195"/>
      <c r="C36" s="30">
        <v>6</v>
      </c>
      <c r="D36" s="51"/>
      <c r="E36" s="122"/>
      <c r="F36" s="32"/>
      <c r="G36" s="33"/>
      <c r="H36" s="114" t="s">
        <v>73</v>
      </c>
      <c r="I36" s="53"/>
      <c r="J36" s="114" t="s">
        <v>3</v>
      </c>
      <c r="K36" s="34">
        <f t="shared" si="1"/>
        <v>0</v>
      </c>
      <c r="L36" s="140"/>
      <c r="N36" s="29"/>
    </row>
    <row r="37" spans="2:14" x14ac:dyDescent="0.45">
      <c r="B37" s="195"/>
      <c r="C37" s="30">
        <v>7</v>
      </c>
      <c r="D37" s="51"/>
      <c r="E37" s="122"/>
      <c r="F37" s="32"/>
      <c r="G37" s="33"/>
      <c r="H37" s="114" t="s">
        <v>73</v>
      </c>
      <c r="I37" s="53"/>
      <c r="J37" s="114" t="s">
        <v>3</v>
      </c>
      <c r="K37" s="34">
        <f t="shared" si="1"/>
        <v>0</v>
      </c>
      <c r="L37" s="138"/>
      <c r="N37" s="29"/>
    </row>
    <row r="38" spans="2:14" x14ac:dyDescent="0.45">
      <c r="B38" s="195"/>
      <c r="C38" s="30">
        <v>8</v>
      </c>
      <c r="D38" s="51"/>
      <c r="E38" s="122"/>
      <c r="F38" s="32"/>
      <c r="G38" s="33"/>
      <c r="H38" s="114" t="s">
        <v>73</v>
      </c>
      <c r="I38" s="53"/>
      <c r="J38" s="114" t="s">
        <v>3</v>
      </c>
      <c r="K38" s="34">
        <f t="shared" si="1"/>
        <v>0</v>
      </c>
      <c r="L38" s="138"/>
      <c r="N38" s="29"/>
    </row>
    <row r="39" spans="2:14" x14ac:dyDescent="0.45">
      <c r="B39" s="195"/>
      <c r="C39" s="30">
        <v>9</v>
      </c>
      <c r="D39" s="51"/>
      <c r="E39" s="122"/>
      <c r="F39" s="32"/>
      <c r="G39" s="33"/>
      <c r="H39" s="114" t="s">
        <v>73</v>
      </c>
      <c r="I39" s="53"/>
      <c r="J39" s="114" t="s">
        <v>3</v>
      </c>
      <c r="K39" s="34">
        <f t="shared" si="1"/>
        <v>0</v>
      </c>
      <c r="L39" s="138"/>
      <c r="N39" s="29"/>
    </row>
    <row r="40" spans="2:14" x14ac:dyDescent="0.45">
      <c r="B40" s="195"/>
      <c r="C40" s="30">
        <v>10</v>
      </c>
      <c r="D40" s="51"/>
      <c r="E40" s="122"/>
      <c r="F40" s="32"/>
      <c r="G40" s="33"/>
      <c r="H40" s="116" t="s">
        <v>73</v>
      </c>
      <c r="I40" s="53"/>
      <c r="J40" s="114" t="s">
        <v>3</v>
      </c>
      <c r="K40" s="34">
        <f t="shared" si="1"/>
        <v>0</v>
      </c>
      <c r="L40" s="138"/>
      <c r="N40" s="29"/>
    </row>
    <row r="41" spans="2:14" ht="18.600000000000001" customHeight="1" thickBot="1" x14ac:dyDescent="0.5">
      <c r="B41" s="195"/>
      <c r="C41" s="161"/>
      <c r="D41" s="42" t="s">
        <v>4</v>
      </c>
      <c r="E41" s="43" t="s">
        <v>24</v>
      </c>
      <c r="F41" s="1"/>
      <c r="G41" s="58"/>
      <c r="H41" s="117"/>
      <c r="I41" s="59">
        <f>SUM(I31:I40)</f>
        <v>0</v>
      </c>
      <c r="J41" s="118" t="s">
        <v>3</v>
      </c>
      <c r="K41" s="55">
        <f>SUM(K31:K40)</f>
        <v>0</v>
      </c>
      <c r="L41" s="47"/>
      <c r="N41" s="48"/>
    </row>
    <row r="42" spans="2:14" ht="18" customHeight="1" thickTop="1" x14ac:dyDescent="0.45">
      <c r="B42" s="195"/>
      <c r="C42" s="15"/>
      <c r="D42" s="16" t="s">
        <v>77</v>
      </c>
      <c r="E42" s="17" t="s">
        <v>29</v>
      </c>
      <c r="F42" s="56" t="s">
        <v>43</v>
      </c>
      <c r="G42" s="174" t="s">
        <v>71</v>
      </c>
      <c r="H42" s="175"/>
      <c r="I42" s="221" t="s">
        <v>30</v>
      </c>
      <c r="J42" s="218"/>
      <c r="K42" s="16" t="s">
        <v>45</v>
      </c>
      <c r="L42" s="119" t="s">
        <v>65</v>
      </c>
      <c r="N42" s="19"/>
    </row>
    <row r="43" spans="2:14" ht="30" customHeight="1" x14ac:dyDescent="0.45">
      <c r="B43" s="195"/>
      <c r="C43" s="15"/>
      <c r="D43" s="20" t="s">
        <v>31</v>
      </c>
      <c r="E43" s="21" t="s">
        <v>32</v>
      </c>
      <c r="F43" s="57" t="s">
        <v>44</v>
      </c>
      <c r="G43" s="228" t="s">
        <v>75</v>
      </c>
      <c r="H43" s="229"/>
      <c r="I43" s="222"/>
      <c r="J43" s="220"/>
      <c r="K43" s="20" t="s">
        <v>49</v>
      </c>
      <c r="L43" s="120" t="s">
        <v>74</v>
      </c>
      <c r="N43" s="19"/>
    </row>
    <row r="44" spans="2:14" ht="32.4" x14ac:dyDescent="0.45">
      <c r="B44" s="195"/>
      <c r="C44" s="23">
        <v>1</v>
      </c>
      <c r="D44" s="31" t="s">
        <v>68</v>
      </c>
      <c r="E44" s="122"/>
      <c r="F44" s="32">
        <v>500</v>
      </c>
      <c r="G44" s="98"/>
      <c r="H44" s="112" t="s">
        <v>73</v>
      </c>
      <c r="I44" s="99"/>
      <c r="J44" s="114" t="s">
        <v>3</v>
      </c>
      <c r="K44" s="27">
        <f>F44*G44*I44</f>
        <v>0</v>
      </c>
      <c r="L44" s="140" t="s">
        <v>86</v>
      </c>
      <c r="N44" s="29"/>
    </row>
    <row r="45" spans="2:14" x14ac:dyDescent="0.45">
      <c r="B45" s="195"/>
      <c r="C45" s="30">
        <v>2</v>
      </c>
      <c r="D45" s="51"/>
      <c r="E45" s="122"/>
      <c r="F45" s="32"/>
      <c r="G45" s="98"/>
      <c r="H45" s="114" t="s">
        <v>73</v>
      </c>
      <c r="I45" s="99"/>
      <c r="J45" s="114" t="s">
        <v>3</v>
      </c>
      <c r="K45" s="34">
        <f t="shared" ref="K45:K53" si="2">F45*G45*I45</f>
        <v>0</v>
      </c>
      <c r="L45" s="140"/>
      <c r="N45" s="29"/>
    </row>
    <row r="46" spans="2:14" x14ac:dyDescent="0.45">
      <c r="B46" s="195"/>
      <c r="C46" s="30">
        <v>3</v>
      </c>
      <c r="D46" s="51"/>
      <c r="E46" s="122"/>
      <c r="F46" s="32"/>
      <c r="G46" s="98"/>
      <c r="H46" s="114" t="s">
        <v>73</v>
      </c>
      <c r="I46" s="99"/>
      <c r="J46" s="114" t="s">
        <v>3</v>
      </c>
      <c r="K46" s="34">
        <f t="shared" si="2"/>
        <v>0</v>
      </c>
      <c r="L46" s="140"/>
      <c r="N46" s="29"/>
    </row>
    <row r="47" spans="2:14" x14ac:dyDescent="0.45">
      <c r="B47" s="195"/>
      <c r="C47" s="30">
        <v>4</v>
      </c>
      <c r="D47" s="51"/>
      <c r="E47" s="122"/>
      <c r="F47" s="32"/>
      <c r="G47" s="33"/>
      <c r="H47" s="114" t="s">
        <v>73</v>
      </c>
      <c r="I47" s="53"/>
      <c r="J47" s="114" t="s">
        <v>3</v>
      </c>
      <c r="K47" s="34">
        <f t="shared" si="2"/>
        <v>0</v>
      </c>
      <c r="L47" s="140"/>
      <c r="M47" s="3"/>
      <c r="N47" s="29"/>
    </row>
    <row r="48" spans="2:14" x14ac:dyDescent="0.45">
      <c r="B48" s="195"/>
      <c r="C48" s="30">
        <v>5</v>
      </c>
      <c r="D48" s="51"/>
      <c r="E48" s="122"/>
      <c r="F48" s="32"/>
      <c r="G48" s="98"/>
      <c r="H48" s="114" t="s">
        <v>73</v>
      </c>
      <c r="I48" s="99"/>
      <c r="J48" s="114" t="s">
        <v>3</v>
      </c>
      <c r="K48" s="34">
        <f t="shared" si="2"/>
        <v>0</v>
      </c>
      <c r="L48" s="140"/>
      <c r="N48" s="29"/>
    </row>
    <row r="49" spans="2:14" x14ac:dyDescent="0.45">
      <c r="B49" s="195"/>
      <c r="C49" s="30">
        <v>6</v>
      </c>
      <c r="D49" s="51"/>
      <c r="E49" s="122"/>
      <c r="F49" s="32"/>
      <c r="G49" s="33"/>
      <c r="H49" s="114" t="s">
        <v>73</v>
      </c>
      <c r="I49" s="53"/>
      <c r="J49" s="114" t="s">
        <v>3</v>
      </c>
      <c r="K49" s="34">
        <f t="shared" si="2"/>
        <v>0</v>
      </c>
      <c r="L49" s="140"/>
      <c r="N49" s="29"/>
    </row>
    <row r="50" spans="2:14" x14ac:dyDescent="0.45">
      <c r="B50" s="195"/>
      <c r="C50" s="30">
        <v>7</v>
      </c>
      <c r="D50" s="51"/>
      <c r="E50" s="122"/>
      <c r="F50" s="32"/>
      <c r="G50" s="98"/>
      <c r="H50" s="114" t="s">
        <v>73</v>
      </c>
      <c r="I50" s="99"/>
      <c r="J50" s="114" t="s">
        <v>3</v>
      </c>
      <c r="K50" s="34">
        <f t="shared" si="2"/>
        <v>0</v>
      </c>
      <c r="L50" s="140"/>
      <c r="N50" s="29"/>
    </row>
    <row r="51" spans="2:14" x14ac:dyDescent="0.45">
      <c r="B51" s="195"/>
      <c r="C51" s="30">
        <v>8</v>
      </c>
      <c r="D51" s="51"/>
      <c r="E51" s="122"/>
      <c r="F51" s="32"/>
      <c r="G51" s="98"/>
      <c r="H51" s="114" t="s">
        <v>73</v>
      </c>
      <c r="I51" s="99"/>
      <c r="J51" s="114" t="s">
        <v>3</v>
      </c>
      <c r="K51" s="34">
        <f t="shared" si="2"/>
        <v>0</v>
      </c>
      <c r="L51" s="140"/>
      <c r="N51" s="29"/>
    </row>
    <row r="52" spans="2:14" x14ac:dyDescent="0.45">
      <c r="B52" s="195"/>
      <c r="C52" s="30">
        <v>9</v>
      </c>
      <c r="D52" s="51"/>
      <c r="E52" s="122"/>
      <c r="F52" s="32"/>
      <c r="G52" s="33"/>
      <c r="H52" s="114" t="s">
        <v>73</v>
      </c>
      <c r="I52" s="53"/>
      <c r="J52" s="114" t="s">
        <v>3</v>
      </c>
      <c r="K52" s="34">
        <f t="shared" si="2"/>
        <v>0</v>
      </c>
      <c r="L52" s="140"/>
      <c r="M52" s="3"/>
      <c r="N52" s="29"/>
    </row>
    <row r="53" spans="2:14" x14ac:dyDescent="0.45">
      <c r="B53" s="195"/>
      <c r="C53" s="30">
        <v>10</v>
      </c>
      <c r="D53" s="51"/>
      <c r="E53" s="122"/>
      <c r="F53" s="32"/>
      <c r="G53" s="98"/>
      <c r="H53" s="116" t="s">
        <v>73</v>
      </c>
      <c r="I53" s="99"/>
      <c r="J53" s="114" t="s">
        <v>3</v>
      </c>
      <c r="K53" s="34">
        <f t="shared" si="2"/>
        <v>0</v>
      </c>
      <c r="L53" s="140"/>
      <c r="N53" s="29"/>
    </row>
    <row r="54" spans="2:14" ht="18.600000000000001" thickBot="1" x14ac:dyDescent="0.5">
      <c r="B54" s="195"/>
      <c r="C54" s="161"/>
      <c r="D54" s="42" t="s">
        <v>78</v>
      </c>
      <c r="E54" s="43" t="s">
        <v>24</v>
      </c>
      <c r="F54" s="1"/>
      <c r="G54" s="58"/>
      <c r="H54" s="118"/>
      <c r="I54" s="59">
        <f>SUM(I44:I53)</f>
        <v>0</v>
      </c>
      <c r="J54" s="118" t="s">
        <v>3</v>
      </c>
      <c r="K54" s="55">
        <f>SUM(K44:K53)</f>
        <v>0</v>
      </c>
      <c r="L54" s="47"/>
      <c r="N54" s="48"/>
    </row>
    <row r="55" spans="2:14" s="49" customFormat="1" ht="18" customHeight="1" thickTop="1" x14ac:dyDescent="0.45">
      <c r="B55" s="195"/>
      <c r="C55" s="161"/>
      <c r="D55" s="60" t="s">
        <v>36</v>
      </c>
      <c r="E55" s="223" t="s">
        <v>37</v>
      </c>
      <c r="F55" s="223"/>
      <c r="G55" s="223"/>
      <c r="H55" s="223"/>
      <c r="I55" s="223"/>
      <c r="J55" s="223"/>
      <c r="K55" s="61" t="s">
        <v>26</v>
      </c>
      <c r="L55" s="62" t="s">
        <v>38</v>
      </c>
      <c r="M55" s="4"/>
      <c r="N55" s="63"/>
    </row>
    <row r="56" spans="2:14" ht="42" customHeight="1" thickBot="1" x14ac:dyDescent="0.5">
      <c r="B56" s="195"/>
      <c r="C56" s="161"/>
      <c r="D56" s="224" t="s">
        <v>39</v>
      </c>
      <c r="E56" s="225"/>
      <c r="F56" s="225"/>
      <c r="G56" s="225"/>
      <c r="H56" s="225"/>
      <c r="I56" s="225"/>
      <c r="J56" s="225"/>
      <c r="K56" s="150"/>
      <c r="L56" s="64"/>
      <c r="N56" s="65"/>
    </row>
    <row r="57" spans="2:14" ht="36" customHeight="1" thickBot="1" x14ac:dyDescent="0.5">
      <c r="B57" s="196"/>
      <c r="C57" s="90"/>
      <c r="D57" s="226" t="s">
        <v>94</v>
      </c>
      <c r="E57" s="227"/>
      <c r="F57" s="230">
        <f>ROUNDDOWN(K57,-3)</f>
        <v>0</v>
      </c>
      <c r="G57" s="231"/>
      <c r="H57" s="176" t="s">
        <v>93</v>
      </c>
      <c r="I57" s="177"/>
      <c r="J57" s="177"/>
      <c r="K57" s="151">
        <f>SUM(K41,K28,K54,K56)</f>
        <v>0</v>
      </c>
      <c r="L57" s="162"/>
      <c r="N57" s="2"/>
    </row>
    <row r="58" spans="2:14" ht="18" customHeight="1" thickTop="1" x14ac:dyDescent="0.45">
      <c r="B58" s="195" t="s">
        <v>55</v>
      </c>
      <c r="C58" s="161"/>
      <c r="D58" s="197" t="s">
        <v>22</v>
      </c>
      <c r="E58" s="197"/>
      <c r="F58" s="197"/>
      <c r="G58" s="197"/>
      <c r="H58" s="197"/>
      <c r="I58" s="197"/>
      <c r="J58" s="197"/>
      <c r="K58" s="198"/>
      <c r="L58" s="199"/>
      <c r="N58" s="7"/>
    </row>
    <row r="59" spans="2:14" s="3" customFormat="1" ht="33" x14ac:dyDescent="0.45">
      <c r="B59" s="195"/>
      <c r="C59" s="15"/>
      <c r="D59" s="66" t="s">
        <v>25</v>
      </c>
      <c r="E59" s="67" t="s">
        <v>57</v>
      </c>
      <c r="F59" s="200" t="s">
        <v>58</v>
      </c>
      <c r="G59" s="201"/>
      <c r="H59" s="201"/>
      <c r="I59" s="201"/>
      <c r="J59" s="202"/>
      <c r="K59" s="67" t="s">
        <v>54</v>
      </c>
      <c r="L59" s="68" t="s">
        <v>40</v>
      </c>
      <c r="M59" s="4"/>
      <c r="N59" s="49"/>
    </row>
    <row r="60" spans="2:14" x14ac:dyDescent="0.45">
      <c r="B60" s="195"/>
      <c r="C60" s="23">
        <v>1</v>
      </c>
      <c r="D60" s="24"/>
      <c r="E60" s="70"/>
      <c r="F60" s="26"/>
      <c r="G60" s="124"/>
      <c r="H60" s="72" t="s">
        <v>6</v>
      </c>
      <c r="I60" s="73"/>
      <c r="J60" s="125"/>
      <c r="K60" s="75"/>
      <c r="L60" s="130"/>
      <c r="N60" s="49"/>
    </row>
    <row r="61" spans="2:14" x14ac:dyDescent="0.45">
      <c r="B61" s="195"/>
      <c r="C61" s="30">
        <v>2</v>
      </c>
      <c r="D61" s="31"/>
      <c r="E61" s="78"/>
      <c r="F61" s="33"/>
      <c r="G61" s="126"/>
      <c r="H61" s="80" t="s">
        <v>6</v>
      </c>
      <c r="I61" s="53"/>
      <c r="J61" s="127"/>
      <c r="K61" s="82"/>
      <c r="L61" s="131"/>
      <c r="N61" s="49"/>
    </row>
    <row r="62" spans="2:14" x14ac:dyDescent="0.45">
      <c r="B62" s="195"/>
      <c r="C62" s="30">
        <v>3</v>
      </c>
      <c r="D62" s="31"/>
      <c r="E62" s="78"/>
      <c r="F62" s="33"/>
      <c r="G62" s="126"/>
      <c r="H62" s="80" t="s">
        <v>53</v>
      </c>
      <c r="I62" s="53"/>
      <c r="J62" s="127"/>
      <c r="K62" s="82"/>
      <c r="L62" s="131"/>
      <c r="N62" s="83"/>
    </row>
    <row r="63" spans="2:14" x14ac:dyDescent="0.45">
      <c r="B63" s="195"/>
      <c r="C63" s="30">
        <v>4</v>
      </c>
      <c r="D63" s="31"/>
      <c r="E63" s="78"/>
      <c r="F63" s="33"/>
      <c r="G63" s="126"/>
      <c r="H63" s="80" t="s">
        <v>6</v>
      </c>
      <c r="I63" s="53"/>
      <c r="J63" s="127"/>
      <c r="K63" s="82"/>
      <c r="L63" s="131"/>
      <c r="N63" s="83"/>
    </row>
    <row r="64" spans="2:14" x14ac:dyDescent="0.45">
      <c r="B64" s="195"/>
      <c r="C64" s="30">
        <v>5</v>
      </c>
      <c r="D64" s="31"/>
      <c r="E64" s="78"/>
      <c r="F64" s="33"/>
      <c r="G64" s="126"/>
      <c r="H64" s="80" t="s">
        <v>6</v>
      </c>
      <c r="I64" s="53"/>
      <c r="J64" s="127"/>
      <c r="K64" s="82"/>
      <c r="L64" s="131"/>
      <c r="N64" s="83"/>
    </row>
    <row r="65" spans="2:14" x14ac:dyDescent="0.45">
      <c r="B65" s="195"/>
      <c r="C65" s="30">
        <v>6</v>
      </c>
      <c r="D65" s="31"/>
      <c r="E65" s="78"/>
      <c r="F65" s="33"/>
      <c r="G65" s="126"/>
      <c r="H65" s="80" t="s">
        <v>6</v>
      </c>
      <c r="I65" s="53"/>
      <c r="J65" s="127"/>
      <c r="K65" s="82"/>
      <c r="L65" s="131"/>
      <c r="N65" s="83"/>
    </row>
    <row r="66" spans="2:14" x14ac:dyDescent="0.45">
      <c r="B66" s="195"/>
      <c r="C66" s="30">
        <v>7</v>
      </c>
      <c r="D66" s="31"/>
      <c r="E66" s="78"/>
      <c r="F66" s="33"/>
      <c r="G66" s="126"/>
      <c r="H66" s="80" t="s">
        <v>6</v>
      </c>
      <c r="I66" s="53"/>
      <c r="J66" s="127"/>
      <c r="K66" s="82"/>
      <c r="L66" s="131"/>
      <c r="N66" s="83"/>
    </row>
    <row r="67" spans="2:14" x14ac:dyDescent="0.45">
      <c r="B67" s="195"/>
      <c r="C67" s="30">
        <v>8</v>
      </c>
      <c r="D67" s="31"/>
      <c r="E67" s="78"/>
      <c r="F67" s="33"/>
      <c r="G67" s="126"/>
      <c r="H67" s="80" t="s">
        <v>6</v>
      </c>
      <c r="I67" s="53"/>
      <c r="J67" s="128"/>
      <c r="K67" s="82"/>
      <c r="L67" s="131"/>
      <c r="N67" s="83"/>
    </row>
    <row r="68" spans="2:14" x14ac:dyDescent="0.45">
      <c r="B68" s="195"/>
      <c r="C68" s="30">
        <v>9</v>
      </c>
      <c r="D68" s="31"/>
      <c r="E68" s="78"/>
      <c r="F68" s="33"/>
      <c r="G68" s="126"/>
      <c r="H68" s="80" t="s">
        <v>6</v>
      </c>
      <c r="I68" s="53"/>
      <c r="J68" s="80"/>
      <c r="K68" s="82"/>
      <c r="L68" s="131"/>
      <c r="N68" s="83"/>
    </row>
    <row r="69" spans="2:14" ht="18.600000000000001" thickBot="1" x14ac:dyDescent="0.5">
      <c r="B69" s="195"/>
      <c r="C69" s="36">
        <v>10</v>
      </c>
      <c r="D69" s="37"/>
      <c r="E69" s="86"/>
      <c r="F69" s="39"/>
      <c r="G69" s="129"/>
      <c r="H69" s="87" t="s">
        <v>6</v>
      </c>
      <c r="I69" s="54"/>
      <c r="J69" s="87"/>
      <c r="K69" s="88"/>
      <c r="L69" s="132"/>
      <c r="N69" s="89"/>
    </row>
    <row r="70" spans="2:14" ht="18.600000000000001" customHeight="1" x14ac:dyDescent="0.45">
      <c r="B70" s="195"/>
      <c r="C70" s="106"/>
      <c r="D70" s="203" t="s">
        <v>97</v>
      </c>
      <c r="E70" s="204"/>
      <c r="F70" s="191">
        <f>ROUNDDOWN(K71,-3)</f>
        <v>0</v>
      </c>
      <c r="G70" s="192"/>
      <c r="H70" s="185" t="s">
        <v>96</v>
      </c>
      <c r="I70" s="186"/>
      <c r="J70" s="187"/>
      <c r="K70" s="158" t="str">
        <f>IF(K71&lt;=K57*0.15,"OK","NG")</f>
        <v>OK</v>
      </c>
      <c r="L70" s="107" t="s">
        <v>69</v>
      </c>
      <c r="N70" s="89" t="s">
        <v>59</v>
      </c>
    </row>
    <row r="71" spans="2:14" ht="36" customHeight="1" thickBot="1" x14ac:dyDescent="0.5">
      <c r="B71" s="196"/>
      <c r="C71" s="90"/>
      <c r="D71" s="205"/>
      <c r="E71" s="206"/>
      <c r="F71" s="193"/>
      <c r="G71" s="194"/>
      <c r="H71" s="189" t="s">
        <v>95</v>
      </c>
      <c r="I71" s="189"/>
      <c r="J71" s="189"/>
      <c r="K71" s="157">
        <f>SUM(K60:K69)</f>
        <v>0</v>
      </c>
      <c r="L71" s="152"/>
      <c r="N71" s="91">
        <f>K57*0.15</f>
        <v>0</v>
      </c>
    </row>
    <row r="72" spans="2:14" ht="18.600000000000001" customHeight="1" thickTop="1" x14ac:dyDescent="0.45">
      <c r="B72" s="195" t="s">
        <v>88</v>
      </c>
      <c r="C72" s="161"/>
      <c r="D72" s="208" t="s">
        <v>89</v>
      </c>
      <c r="E72" s="197"/>
      <c r="F72" s="197"/>
      <c r="G72" s="197"/>
      <c r="H72" s="197"/>
      <c r="I72" s="197"/>
      <c r="J72" s="197"/>
      <c r="K72" s="198"/>
      <c r="L72" s="199"/>
      <c r="N72" s="7"/>
    </row>
    <row r="73" spans="2:14" s="3" customFormat="1" ht="33" x14ac:dyDescent="0.45">
      <c r="B73" s="195"/>
      <c r="C73" s="15"/>
      <c r="D73" s="66" t="s">
        <v>25</v>
      </c>
      <c r="E73" s="67" t="s">
        <v>57</v>
      </c>
      <c r="F73" s="200" t="s">
        <v>58</v>
      </c>
      <c r="G73" s="201"/>
      <c r="H73" s="201"/>
      <c r="I73" s="201"/>
      <c r="J73" s="202"/>
      <c r="K73" s="67" t="s">
        <v>54</v>
      </c>
      <c r="L73" s="68" t="s">
        <v>40</v>
      </c>
      <c r="M73" s="4"/>
      <c r="N73" s="49"/>
    </row>
    <row r="74" spans="2:14" ht="18" customHeight="1" x14ac:dyDescent="0.45">
      <c r="B74" s="195"/>
      <c r="C74" s="23">
        <v>1</v>
      </c>
      <c r="D74" s="133"/>
      <c r="E74" s="70"/>
      <c r="F74" s="93"/>
      <c r="G74" s="124"/>
      <c r="H74" s="72" t="s">
        <v>6</v>
      </c>
      <c r="I74" s="94"/>
      <c r="J74" s="134"/>
      <c r="K74" s="75"/>
      <c r="L74" s="96"/>
      <c r="N74" s="83"/>
    </row>
    <row r="75" spans="2:14" x14ac:dyDescent="0.45">
      <c r="B75" s="195"/>
      <c r="C75" s="30">
        <v>2</v>
      </c>
      <c r="D75" s="51"/>
      <c r="E75" s="78"/>
      <c r="F75" s="98"/>
      <c r="G75" s="126"/>
      <c r="H75" s="80" t="s">
        <v>6</v>
      </c>
      <c r="I75" s="99"/>
      <c r="J75" s="135"/>
      <c r="K75" s="82"/>
      <c r="L75" s="136"/>
      <c r="N75" s="83"/>
    </row>
    <row r="76" spans="2:14" x14ac:dyDescent="0.45">
      <c r="B76" s="195"/>
      <c r="C76" s="30">
        <v>3</v>
      </c>
      <c r="D76" s="51"/>
      <c r="E76" s="78"/>
      <c r="F76" s="98"/>
      <c r="G76" s="126"/>
      <c r="H76" s="80" t="s">
        <v>6</v>
      </c>
      <c r="I76" s="99"/>
      <c r="J76" s="135"/>
      <c r="K76" s="82"/>
      <c r="L76" s="136"/>
      <c r="N76" s="83"/>
    </row>
    <row r="77" spans="2:14" x14ac:dyDescent="0.45">
      <c r="B77" s="195"/>
      <c r="C77" s="30">
        <v>4</v>
      </c>
      <c r="D77" s="51"/>
      <c r="E77" s="78"/>
      <c r="F77" s="98"/>
      <c r="G77" s="126"/>
      <c r="H77" s="80" t="s">
        <v>6</v>
      </c>
      <c r="I77" s="99"/>
      <c r="J77" s="135"/>
      <c r="K77" s="82"/>
      <c r="L77" s="136"/>
      <c r="N77" s="83"/>
    </row>
    <row r="78" spans="2:14" x14ac:dyDescent="0.45">
      <c r="B78" s="195"/>
      <c r="C78" s="30">
        <v>5</v>
      </c>
      <c r="D78" s="33"/>
      <c r="E78" s="78"/>
      <c r="F78" s="98"/>
      <c r="G78" s="126"/>
      <c r="H78" s="80" t="s">
        <v>6</v>
      </c>
      <c r="I78" s="99"/>
      <c r="J78" s="135"/>
      <c r="K78" s="82"/>
      <c r="L78" s="136"/>
      <c r="N78" s="83"/>
    </row>
    <row r="79" spans="2:14" x14ac:dyDescent="0.45">
      <c r="B79" s="195"/>
      <c r="C79" s="30">
        <v>6</v>
      </c>
      <c r="D79" s="33"/>
      <c r="E79" s="78"/>
      <c r="F79" s="98"/>
      <c r="G79" s="126"/>
      <c r="H79" s="80" t="s">
        <v>6</v>
      </c>
      <c r="I79" s="99"/>
      <c r="J79" s="135"/>
      <c r="K79" s="82"/>
      <c r="L79" s="136"/>
      <c r="N79" s="83"/>
    </row>
    <row r="80" spans="2:14" x14ac:dyDescent="0.45">
      <c r="B80" s="195"/>
      <c r="C80" s="30">
        <v>7</v>
      </c>
      <c r="D80" s="33"/>
      <c r="E80" s="78"/>
      <c r="F80" s="98"/>
      <c r="G80" s="126"/>
      <c r="H80" s="80" t="s">
        <v>6</v>
      </c>
      <c r="I80" s="99"/>
      <c r="J80" s="135"/>
      <c r="K80" s="82"/>
      <c r="L80" s="136"/>
      <c r="N80" s="83"/>
    </row>
    <row r="81" spans="2:14" x14ac:dyDescent="0.45">
      <c r="B81" s="195"/>
      <c r="C81" s="30">
        <v>8</v>
      </c>
      <c r="D81" s="33"/>
      <c r="E81" s="78"/>
      <c r="F81" s="98"/>
      <c r="G81" s="126"/>
      <c r="H81" s="80" t="s">
        <v>6</v>
      </c>
      <c r="I81" s="99"/>
      <c r="J81" s="135"/>
      <c r="K81" s="82"/>
      <c r="L81" s="136"/>
      <c r="N81" s="83"/>
    </row>
    <row r="82" spans="2:14" x14ac:dyDescent="0.45">
      <c r="B82" s="195"/>
      <c r="C82" s="30">
        <v>9</v>
      </c>
      <c r="D82" s="31"/>
      <c r="E82" s="78"/>
      <c r="F82" s="33"/>
      <c r="G82" s="126"/>
      <c r="H82" s="80" t="s">
        <v>6</v>
      </c>
      <c r="I82" s="53"/>
      <c r="J82" s="127"/>
      <c r="K82" s="82"/>
      <c r="L82" s="136"/>
      <c r="N82" s="83"/>
    </row>
    <row r="83" spans="2:14" ht="18.600000000000001" thickBot="1" x14ac:dyDescent="0.5">
      <c r="B83" s="195"/>
      <c r="C83" s="36">
        <v>10</v>
      </c>
      <c r="D83" s="142"/>
      <c r="E83" s="143"/>
      <c r="F83" s="144"/>
      <c r="G83" s="145"/>
      <c r="H83" s="146" t="s">
        <v>6</v>
      </c>
      <c r="I83" s="147"/>
      <c r="J83" s="146"/>
      <c r="K83" s="141"/>
      <c r="L83" s="148"/>
      <c r="N83" s="83"/>
    </row>
    <row r="84" spans="2:14" x14ac:dyDescent="0.45">
      <c r="B84" s="195"/>
      <c r="C84" s="106"/>
      <c r="D84" s="203" t="s">
        <v>98</v>
      </c>
      <c r="E84" s="204"/>
      <c r="F84" s="191">
        <f>ROUNDDOWN(K85,-3)</f>
        <v>0</v>
      </c>
      <c r="G84" s="192"/>
      <c r="H84" s="185" t="s">
        <v>96</v>
      </c>
      <c r="I84" s="186"/>
      <c r="J84" s="187"/>
      <c r="K84" s="159" t="str">
        <f>IF(K85&lt;=F86*0.2,"OK","NG")</f>
        <v>OK</v>
      </c>
      <c r="L84" s="149" t="s">
        <v>87</v>
      </c>
      <c r="N84" s="89" t="s">
        <v>90</v>
      </c>
    </row>
    <row r="85" spans="2:14" ht="36" customHeight="1" thickBot="1" x14ac:dyDescent="0.5">
      <c r="B85" s="207"/>
      <c r="C85" s="163"/>
      <c r="D85" s="205"/>
      <c r="E85" s="206"/>
      <c r="F85" s="193"/>
      <c r="G85" s="194"/>
      <c r="H85" s="188" t="s">
        <v>95</v>
      </c>
      <c r="I85" s="189"/>
      <c r="J85" s="190"/>
      <c r="K85" s="160">
        <f>SUM(K74:K83)</f>
        <v>0</v>
      </c>
      <c r="L85" s="164"/>
      <c r="N85" s="91">
        <f>F86*0.2</f>
        <v>0</v>
      </c>
    </row>
    <row r="86" spans="2:14" ht="48" customHeight="1" thickBot="1" x14ac:dyDescent="0.5">
      <c r="B86" s="178" t="s">
        <v>99</v>
      </c>
      <c r="C86" s="179"/>
      <c r="D86" s="179"/>
      <c r="E86" s="179"/>
      <c r="F86" s="180">
        <f>SUM(F57,F70,F84)</f>
        <v>0</v>
      </c>
      <c r="G86" s="181"/>
      <c r="H86" s="182"/>
      <c r="I86" s="183"/>
      <c r="J86" s="183"/>
      <c r="K86" s="183"/>
      <c r="L86" s="184"/>
      <c r="N86" s="2"/>
    </row>
  </sheetData>
  <protectedRanges>
    <protectedRange sqref="K56:L56" name="寄付"/>
    <protectedRange sqref="L46:L53" name="提供内容（宅配）"/>
    <protectedRange sqref="J45 I46:J53 F46:G53 D46:D53" name="宅配"/>
    <protectedRange sqref="L45 L34:L40" name="提供内容（フードパントリー）"/>
    <protectedRange sqref="I31:J40 F34:G40 D35:D40 G31:G33" name="フードパントリー"/>
    <protectedRange sqref="L20:L27" name="提供内容（こども食堂）"/>
    <protectedRange sqref="D20:D27 F18:J27 D34 H45:H52 H32:H39" name="こども食堂"/>
    <protectedRange sqref="L5" name="法人名"/>
    <protectedRange sqref="D45" name="宅配_1"/>
    <protectedRange sqref="F45:G45" name="宅配_2"/>
    <protectedRange sqref="I45" name="宅配_3"/>
    <protectedRange sqref="H31 H40 H53" name="こども食堂_1"/>
    <protectedRange sqref="E84" name="配送費_1_1"/>
    <protectedRange sqref="D18:D19" name="こども食堂_1_1"/>
    <protectedRange sqref="L19" name="提供内容（こども食堂）_1"/>
    <protectedRange sqref="L18" name="提供内容（こども食堂）_1_1"/>
    <protectedRange sqref="F31:F33" name="フードパントリー_1"/>
    <protectedRange sqref="D31:D33" name="こども食堂_1_1_1"/>
    <protectedRange sqref="L31:L33" name="提供内容（フードパントリー）_1"/>
    <protectedRange sqref="J44" name="宅配_4"/>
    <protectedRange sqref="F44:G44" name="フードパントリー_2"/>
    <protectedRange sqref="I44" name="宅配_3_1"/>
    <protectedRange sqref="H44" name="こども食堂_1_2"/>
    <protectedRange sqref="D44" name="こども食堂_1_1_2"/>
    <protectedRange sqref="L44" name="提供内容（フードパントリー）_1_1"/>
    <protectedRange sqref="D60:L69" name="管理運営経費_1"/>
    <protectedRange sqref="D74:L83" name="配送費_1_2"/>
  </protectedRanges>
  <mergeCells count="35">
    <mergeCell ref="B3:L3"/>
    <mergeCell ref="E14:L14"/>
    <mergeCell ref="B15:B57"/>
    <mergeCell ref="D15:L15"/>
    <mergeCell ref="G16:H16"/>
    <mergeCell ref="I16:J17"/>
    <mergeCell ref="G17:H17"/>
    <mergeCell ref="G29:H29"/>
    <mergeCell ref="I29:J30"/>
    <mergeCell ref="G30:H30"/>
    <mergeCell ref="G42:H42"/>
    <mergeCell ref="I42:J43"/>
    <mergeCell ref="G43:H43"/>
    <mergeCell ref="E55:J55"/>
    <mergeCell ref="D56:J56"/>
    <mergeCell ref="B58:B71"/>
    <mergeCell ref="D58:L58"/>
    <mergeCell ref="F59:J59"/>
    <mergeCell ref="D70:E71"/>
    <mergeCell ref="F70:G71"/>
    <mergeCell ref="H70:J70"/>
    <mergeCell ref="H71:J71"/>
    <mergeCell ref="D57:E57"/>
    <mergeCell ref="F57:G57"/>
    <mergeCell ref="H57:J57"/>
    <mergeCell ref="B86:E86"/>
    <mergeCell ref="F86:G86"/>
    <mergeCell ref="H86:L86"/>
    <mergeCell ref="B72:B85"/>
    <mergeCell ref="D72:L72"/>
    <mergeCell ref="F73:J73"/>
    <mergeCell ref="D84:E85"/>
    <mergeCell ref="F84:G85"/>
    <mergeCell ref="H84:J84"/>
    <mergeCell ref="H85:J85"/>
  </mergeCells>
  <phoneticPr fontId="2"/>
  <dataValidations count="1">
    <dataValidation type="list" allowBlank="1" showInputMessage="1" showErrorMessage="1" sqref="E18:E27 E31:E40 E44:E53" xr:uid="{F00CC9E0-25DB-4C8F-B582-D62DF7406876}">
      <formula1>"食糧品,食糧品(生活用品等含む),生活用品・学用品,その他"</formula1>
    </dataValidation>
  </dataValidations>
  <printOptions horizontalCentered="1"/>
  <pageMargins left="0.7" right="0.7" top="0.75" bottom="0.75" header="0.3" footer="0.3"/>
  <pageSetup paperSize="8"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4101D-873E-429D-B8A8-18BE607ED0FA}">
  <dimension ref="A2:O66"/>
  <sheetViews>
    <sheetView view="pageBreakPreview" zoomScaleNormal="100" zoomScaleSheetLayoutView="100" workbookViewId="0">
      <selection activeCell="G30" sqref="G30:J30"/>
    </sheetView>
  </sheetViews>
  <sheetFormatPr defaultRowHeight="18" x14ac:dyDescent="0.45"/>
  <cols>
    <col min="1" max="1" width="0.8984375" style="4" customWidth="1"/>
    <col min="11" max="11" width="0.8984375" style="4" customWidth="1"/>
  </cols>
  <sheetData>
    <row r="2" spans="1:15" x14ac:dyDescent="0.45">
      <c r="B2" s="274" t="s">
        <v>132</v>
      </c>
      <c r="C2" s="275"/>
      <c r="D2" s="276"/>
      <c r="E2" t="s">
        <v>131</v>
      </c>
      <c r="J2" s="4"/>
      <c r="K2"/>
    </row>
    <row r="3" spans="1:15" x14ac:dyDescent="0.45">
      <c r="B3" s="283"/>
      <c r="C3" s="283"/>
      <c r="D3" s="283"/>
      <c r="J3" s="4"/>
      <c r="K3"/>
    </row>
    <row r="4" spans="1:15" ht="22.2" x14ac:dyDescent="0.45">
      <c r="B4" s="238" t="s">
        <v>101</v>
      </c>
      <c r="C4" s="238"/>
      <c r="D4" s="238"/>
      <c r="E4" s="238"/>
      <c r="F4" s="238"/>
      <c r="G4" s="238"/>
      <c r="H4" s="238"/>
      <c r="I4" s="238"/>
      <c r="J4" s="238"/>
    </row>
    <row r="5" spans="1:15" ht="22.8" thickBot="1" x14ac:dyDescent="0.5">
      <c r="B5" s="173"/>
      <c r="C5" s="173"/>
      <c r="D5" s="173"/>
      <c r="E5" s="173"/>
      <c r="F5" s="173"/>
      <c r="G5" s="173"/>
      <c r="H5" s="173"/>
      <c r="I5" s="173"/>
      <c r="J5" s="173"/>
    </row>
    <row r="6" spans="1:15" x14ac:dyDescent="0.45">
      <c r="G6" s="232" t="s">
        <v>70</v>
      </c>
      <c r="H6" s="233"/>
      <c r="I6" s="233"/>
      <c r="J6" s="234"/>
    </row>
    <row r="7" spans="1:15" ht="18.600000000000001" thickBot="1" x14ac:dyDescent="0.5">
      <c r="A7" s="104"/>
      <c r="G7" s="235" t="s">
        <v>23</v>
      </c>
      <c r="H7" s="236"/>
      <c r="I7" s="236"/>
      <c r="J7" s="237"/>
      <c r="K7" s="104"/>
    </row>
    <row r="8" spans="1:15" x14ac:dyDescent="0.45">
      <c r="A8" s="104"/>
      <c r="K8" s="104"/>
    </row>
    <row r="9" spans="1:15" x14ac:dyDescent="0.45">
      <c r="A9" s="104"/>
      <c r="B9" t="s">
        <v>102</v>
      </c>
      <c r="K9" s="104"/>
    </row>
    <row r="10" spans="1:15" x14ac:dyDescent="0.45">
      <c r="A10" s="104"/>
      <c r="B10" t="s">
        <v>111</v>
      </c>
      <c r="K10" s="104"/>
    </row>
    <row r="11" spans="1:15" x14ac:dyDescent="0.45">
      <c r="A11" s="104"/>
      <c r="B11" s="239" t="s">
        <v>103</v>
      </c>
      <c r="C11" s="239"/>
      <c r="D11" s="240" t="s">
        <v>110</v>
      </c>
      <c r="E11" s="240"/>
      <c r="F11" s="240"/>
      <c r="G11" s="240"/>
      <c r="H11" s="240"/>
      <c r="I11" s="240"/>
      <c r="J11" s="241"/>
      <c r="K11" s="104"/>
    </row>
    <row r="12" spans="1:15" x14ac:dyDescent="0.45">
      <c r="A12" s="104"/>
      <c r="B12" s="239"/>
      <c r="C12" s="239"/>
      <c r="D12" s="242" t="s">
        <v>104</v>
      </c>
      <c r="E12" s="242"/>
      <c r="F12" s="242"/>
      <c r="G12" s="242"/>
      <c r="H12" s="242"/>
      <c r="I12" s="242"/>
      <c r="J12" s="243"/>
      <c r="K12" s="104"/>
      <c r="O12" s="167"/>
    </row>
    <row r="13" spans="1:15" x14ac:dyDescent="0.45">
      <c r="B13" s="239" t="s">
        <v>105</v>
      </c>
      <c r="C13" s="239"/>
      <c r="D13" s="244" t="s">
        <v>112</v>
      </c>
      <c r="E13" s="244"/>
      <c r="F13" s="244"/>
      <c r="G13" s="244"/>
      <c r="H13" s="244"/>
      <c r="I13" s="244"/>
      <c r="J13" s="245"/>
    </row>
    <row r="14" spans="1:15" x14ac:dyDescent="0.45">
      <c r="B14" s="239" t="s">
        <v>114</v>
      </c>
      <c r="C14" s="239"/>
      <c r="D14" s="244" t="s">
        <v>115</v>
      </c>
      <c r="E14" s="244"/>
      <c r="F14" s="244"/>
      <c r="G14" s="244"/>
      <c r="H14" s="244"/>
      <c r="I14" s="244"/>
      <c r="J14" s="245"/>
    </row>
    <row r="15" spans="1:15" ht="18" customHeight="1" x14ac:dyDescent="0.45">
      <c r="B15" s="239" t="s">
        <v>106</v>
      </c>
      <c r="C15" s="239"/>
      <c r="D15" s="277" t="s">
        <v>116</v>
      </c>
      <c r="E15" s="277"/>
      <c r="F15" s="277"/>
      <c r="G15" s="277"/>
      <c r="H15" s="277"/>
      <c r="I15" s="277"/>
      <c r="J15" s="278"/>
    </row>
    <row r="16" spans="1:15" x14ac:dyDescent="0.45">
      <c r="B16" s="239"/>
      <c r="C16" s="239"/>
      <c r="D16" s="279"/>
      <c r="E16" s="279"/>
      <c r="F16" s="279"/>
      <c r="G16" s="279"/>
      <c r="H16" s="279"/>
      <c r="I16" s="279"/>
      <c r="J16" s="280"/>
    </row>
    <row r="17" spans="1:11" x14ac:dyDescent="0.45">
      <c r="B17" s="239"/>
      <c r="C17" s="239"/>
      <c r="D17" s="279"/>
      <c r="E17" s="279"/>
      <c r="F17" s="279"/>
      <c r="G17" s="279"/>
      <c r="H17" s="279"/>
      <c r="I17" s="279"/>
      <c r="J17" s="280"/>
    </row>
    <row r="18" spans="1:11" x14ac:dyDescent="0.45">
      <c r="B18" s="239"/>
      <c r="C18" s="239"/>
      <c r="D18" s="279"/>
      <c r="E18" s="279"/>
      <c r="F18" s="279"/>
      <c r="G18" s="279"/>
      <c r="H18" s="279"/>
      <c r="I18" s="279"/>
      <c r="J18" s="280"/>
    </row>
    <row r="19" spans="1:11" x14ac:dyDescent="0.45">
      <c r="B19" s="239"/>
      <c r="C19" s="239"/>
      <c r="D19" s="281"/>
      <c r="E19" s="281"/>
      <c r="F19" s="281"/>
      <c r="G19" s="281"/>
      <c r="H19" s="281"/>
      <c r="I19" s="281"/>
      <c r="J19" s="282"/>
    </row>
    <row r="20" spans="1:11" x14ac:dyDescent="0.45">
      <c r="B20" s="239" t="s">
        <v>107</v>
      </c>
      <c r="C20" s="239"/>
      <c r="D20" s="244" t="s">
        <v>109</v>
      </c>
      <c r="E20" s="244"/>
      <c r="F20" s="244"/>
      <c r="G20" s="244"/>
      <c r="H20" s="244"/>
      <c r="I20" s="244"/>
      <c r="J20" s="245"/>
    </row>
    <row r="21" spans="1:11" x14ac:dyDescent="0.45">
      <c r="B21" s="239" t="s">
        <v>108</v>
      </c>
      <c r="C21" s="239"/>
      <c r="D21" s="244" t="s">
        <v>113</v>
      </c>
      <c r="E21" s="244"/>
      <c r="F21" s="244"/>
      <c r="G21" s="244"/>
      <c r="H21" s="244"/>
      <c r="I21" s="244"/>
      <c r="J21" s="245"/>
    </row>
    <row r="22" spans="1:11" x14ac:dyDescent="0.45">
      <c r="J22" t="s">
        <v>117</v>
      </c>
    </row>
    <row r="24" spans="1:11" x14ac:dyDescent="0.45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</row>
    <row r="26" spans="1:11" x14ac:dyDescent="0.45">
      <c r="B26" s="274" t="s">
        <v>132</v>
      </c>
      <c r="C26" s="275"/>
      <c r="D26" s="276"/>
      <c r="E26" t="s">
        <v>131</v>
      </c>
      <c r="J26" s="4"/>
      <c r="K26"/>
    </row>
    <row r="27" spans="1:11" x14ac:dyDescent="0.45">
      <c r="B27" s="283"/>
      <c r="C27" s="283"/>
      <c r="D27" s="283"/>
      <c r="J27" s="4"/>
      <c r="K27"/>
    </row>
    <row r="28" spans="1:11" ht="22.2" x14ac:dyDescent="0.45">
      <c r="B28" s="238" t="s">
        <v>118</v>
      </c>
      <c r="C28" s="238"/>
      <c r="D28" s="238"/>
      <c r="E28" s="238"/>
      <c r="F28" s="238"/>
      <c r="G28" s="238"/>
      <c r="H28" s="238"/>
      <c r="I28" s="238"/>
      <c r="J28" s="238"/>
    </row>
    <row r="29" spans="1:11" ht="22.8" thickBot="1" x14ac:dyDescent="0.5">
      <c r="B29" s="173"/>
      <c r="C29" s="173"/>
      <c r="D29" s="173"/>
      <c r="E29" s="173"/>
      <c r="F29" s="173"/>
      <c r="G29" s="173"/>
      <c r="H29" s="173"/>
      <c r="I29" s="173"/>
      <c r="J29" s="173"/>
    </row>
    <row r="30" spans="1:11" x14ac:dyDescent="0.45">
      <c r="G30" s="232" t="s">
        <v>70</v>
      </c>
      <c r="H30" s="233"/>
      <c r="I30" s="233"/>
      <c r="J30" s="234"/>
    </row>
    <row r="31" spans="1:11" ht="18.600000000000001" thickBot="1" x14ac:dyDescent="0.5">
      <c r="A31" s="104"/>
      <c r="G31" s="235" t="s">
        <v>23</v>
      </c>
      <c r="H31" s="236"/>
      <c r="I31" s="236"/>
      <c r="J31" s="237"/>
      <c r="K31" s="104"/>
    </row>
    <row r="32" spans="1:11" x14ac:dyDescent="0.45">
      <c r="A32" s="104"/>
      <c r="K32" s="104"/>
    </row>
    <row r="33" spans="1:11" s="165" customFormat="1" x14ac:dyDescent="0.45">
      <c r="A33" s="3"/>
      <c r="B33" s="246" t="s">
        <v>119</v>
      </c>
      <c r="C33" s="246"/>
      <c r="D33" s="246"/>
      <c r="E33" s="246" t="s">
        <v>120</v>
      </c>
      <c r="F33" s="246"/>
      <c r="G33" s="169" t="s">
        <v>121</v>
      </c>
      <c r="H33" s="169" t="s">
        <v>122</v>
      </c>
      <c r="I33" s="246" t="s">
        <v>123</v>
      </c>
      <c r="J33" s="246"/>
      <c r="K33" s="3"/>
    </row>
    <row r="34" spans="1:11" x14ac:dyDescent="0.45">
      <c r="B34" s="247" t="s">
        <v>124</v>
      </c>
      <c r="C34" s="248"/>
      <c r="D34" s="249"/>
      <c r="E34" s="247" t="s">
        <v>126</v>
      </c>
      <c r="F34" s="249"/>
      <c r="G34" s="170">
        <v>2</v>
      </c>
      <c r="H34" s="171">
        <v>1000</v>
      </c>
      <c r="I34" s="250">
        <f>G34*H34</f>
        <v>2000</v>
      </c>
      <c r="J34" s="251"/>
    </row>
    <row r="35" spans="1:11" x14ac:dyDescent="0.45">
      <c r="B35" s="247" t="s">
        <v>125</v>
      </c>
      <c r="C35" s="248"/>
      <c r="D35" s="249"/>
      <c r="E35" s="247" t="s">
        <v>126</v>
      </c>
      <c r="F35" s="249"/>
      <c r="G35" s="170">
        <v>1</v>
      </c>
      <c r="H35" s="171">
        <v>3990</v>
      </c>
      <c r="I35" s="250">
        <f t="shared" ref="I35:I38" si="0">G35*H35</f>
        <v>3990</v>
      </c>
      <c r="J35" s="251"/>
    </row>
    <row r="36" spans="1:11" x14ac:dyDescent="0.45">
      <c r="B36" s="247"/>
      <c r="C36" s="248"/>
      <c r="D36" s="249"/>
      <c r="E36" s="247"/>
      <c r="F36" s="249"/>
      <c r="G36" s="170"/>
      <c r="H36" s="171">
        <v>0</v>
      </c>
      <c r="I36" s="250">
        <f t="shared" si="0"/>
        <v>0</v>
      </c>
      <c r="J36" s="251"/>
    </row>
    <row r="37" spans="1:11" x14ac:dyDescent="0.45">
      <c r="B37" s="247"/>
      <c r="C37" s="248"/>
      <c r="D37" s="249"/>
      <c r="E37" s="247"/>
      <c r="F37" s="249"/>
      <c r="G37" s="170"/>
      <c r="H37" s="171">
        <v>0</v>
      </c>
      <c r="I37" s="250">
        <f t="shared" si="0"/>
        <v>0</v>
      </c>
      <c r="J37" s="251"/>
    </row>
    <row r="38" spans="1:11" ht="18.600000000000001" thickBot="1" x14ac:dyDescent="0.5">
      <c r="B38" s="247"/>
      <c r="C38" s="248"/>
      <c r="D38" s="249"/>
      <c r="E38" s="247"/>
      <c r="F38" s="249"/>
      <c r="G38" s="170"/>
      <c r="H38" s="172">
        <v>0</v>
      </c>
      <c r="I38" s="252">
        <f t="shared" si="0"/>
        <v>0</v>
      </c>
      <c r="J38" s="253"/>
    </row>
    <row r="39" spans="1:11" ht="18.600000000000001" thickBot="1" x14ac:dyDescent="0.5">
      <c r="B39" s="165"/>
      <c r="C39" s="165"/>
      <c r="D39" s="165"/>
      <c r="E39" s="165"/>
      <c r="F39" s="165"/>
      <c r="G39" s="165"/>
      <c r="H39" s="168" t="s">
        <v>128</v>
      </c>
      <c r="I39" s="254">
        <f>SUM(I34:J38)</f>
        <v>5990</v>
      </c>
      <c r="J39" s="255"/>
    </row>
    <row r="41" spans="1:11" x14ac:dyDescent="0.45">
      <c r="B41" s="246" t="s">
        <v>119</v>
      </c>
      <c r="C41" s="246"/>
      <c r="D41" s="246"/>
      <c r="E41" s="246" t="s">
        <v>127</v>
      </c>
      <c r="F41" s="246"/>
      <c r="G41" s="246"/>
      <c r="H41" s="246"/>
      <c r="I41" s="246"/>
      <c r="J41" s="246"/>
    </row>
    <row r="42" spans="1:11" x14ac:dyDescent="0.45">
      <c r="B42" s="256" t="s">
        <v>124</v>
      </c>
      <c r="C42" s="257"/>
      <c r="D42" s="258"/>
      <c r="E42" s="265" t="s">
        <v>129</v>
      </c>
      <c r="F42" s="266"/>
      <c r="G42" s="266"/>
      <c r="H42" s="266"/>
      <c r="I42" s="266"/>
      <c r="J42" s="267"/>
    </row>
    <row r="43" spans="1:11" x14ac:dyDescent="0.45">
      <c r="B43" s="259"/>
      <c r="C43" s="260"/>
      <c r="D43" s="261"/>
      <c r="E43" s="268"/>
      <c r="F43" s="269"/>
      <c r="G43" s="269"/>
      <c r="H43" s="269"/>
      <c r="I43" s="269"/>
      <c r="J43" s="270"/>
    </row>
    <row r="44" spans="1:11" x14ac:dyDescent="0.45">
      <c r="B44" s="262"/>
      <c r="C44" s="263"/>
      <c r="D44" s="264"/>
      <c r="E44" s="271"/>
      <c r="F44" s="272"/>
      <c r="G44" s="272"/>
      <c r="H44" s="272"/>
      <c r="I44" s="272"/>
      <c r="J44" s="273"/>
    </row>
    <row r="45" spans="1:11" x14ac:dyDescent="0.45">
      <c r="B45" s="256" t="s">
        <v>125</v>
      </c>
      <c r="C45" s="257"/>
      <c r="D45" s="258"/>
      <c r="E45" s="265" t="s">
        <v>130</v>
      </c>
      <c r="F45" s="266"/>
      <c r="G45" s="266"/>
      <c r="H45" s="266"/>
      <c r="I45" s="266"/>
      <c r="J45" s="267"/>
    </row>
    <row r="46" spans="1:11" x14ac:dyDescent="0.45">
      <c r="B46" s="259"/>
      <c r="C46" s="260"/>
      <c r="D46" s="261"/>
      <c r="E46" s="268"/>
      <c r="F46" s="269"/>
      <c r="G46" s="269"/>
      <c r="H46" s="269"/>
      <c r="I46" s="269"/>
      <c r="J46" s="270"/>
    </row>
    <row r="47" spans="1:11" x14ac:dyDescent="0.45">
      <c r="B47" s="262"/>
      <c r="C47" s="263"/>
      <c r="D47" s="264"/>
      <c r="E47" s="271"/>
      <c r="F47" s="272"/>
      <c r="G47" s="272"/>
      <c r="H47" s="272"/>
      <c r="I47" s="272"/>
      <c r="J47" s="273"/>
    </row>
    <row r="48" spans="1:11" x14ac:dyDescent="0.45">
      <c r="B48" s="256"/>
      <c r="C48" s="257"/>
      <c r="D48" s="258"/>
      <c r="E48" s="265"/>
      <c r="F48" s="266"/>
      <c r="G48" s="266"/>
      <c r="H48" s="266"/>
      <c r="I48" s="266"/>
      <c r="J48" s="267"/>
    </row>
    <row r="49" spans="2:10" x14ac:dyDescent="0.45">
      <c r="B49" s="259"/>
      <c r="C49" s="260"/>
      <c r="D49" s="261"/>
      <c r="E49" s="268"/>
      <c r="F49" s="269"/>
      <c r="G49" s="269"/>
      <c r="H49" s="269"/>
      <c r="I49" s="269"/>
      <c r="J49" s="270"/>
    </row>
    <row r="50" spans="2:10" x14ac:dyDescent="0.45">
      <c r="B50" s="262"/>
      <c r="C50" s="263"/>
      <c r="D50" s="264"/>
      <c r="E50" s="271"/>
      <c r="F50" s="272"/>
      <c r="G50" s="272"/>
      <c r="H50" s="272"/>
      <c r="I50" s="272"/>
      <c r="J50" s="273"/>
    </row>
    <row r="51" spans="2:10" x14ac:dyDescent="0.45">
      <c r="B51" s="256"/>
      <c r="C51" s="257"/>
      <c r="D51" s="258"/>
      <c r="E51" s="265"/>
      <c r="F51" s="266"/>
      <c r="G51" s="266"/>
      <c r="H51" s="266"/>
      <c r="I51" s="266"/>
      <c r="J51" s="267"/>
    </row>
    <row r="52" spans="2:10" x14ac:dyDescent="0.45">
      <c r="B52" s="259"/>
      <c r="C52" s="260"/>
      <c r="D52" s="261"/>
      <c r="E52" s="268"/>
      <c r="F52" s="269"/>
      <c r="G52" s="269"/>
      <c r="H52" s="269"/>
      <c r="I52" s="269"/>
      <c r="J52" s="270"/>
    </row>
    <row r="53" spans="2:10" x14ac:dyDescent="0.45">
      <c r="B53" s="262"/>
      <c r="C53" s="263"/>
      <c r="D53" s="264"/>
      <c r="E53" s="271"/>
      <c r="F53" s="272"/>
      <c r="G53" s="272"/>
      <c r="H53" s="272"/>
      <c r="I53" s="272"/>
      <c r="J53" s="273"/>
    </row>
    <row r="54" spans="2:10" x14ac:dyDescent="0.45">
      <c r="B54" s="256"/>
      <c r="C54" s="257"/>
      <c r="D54" s="258"/>
      <c r="E54" s="265"/>
      <c r="F54" s="266"/>
      <c r="G54" s="266"/>
      <c r="H54" s="266"/>
      <c r="I54" s="266"/>
      <c r="J54" s="267"/>
    </row>
    <row r="55" spans="2:10" x14ac:dyDescent="0.45">
      <c r="B55" s="259"/>
      <c r="C55" s="260"/>
      <c r="D55" s="261"/>
      <c r="E55" s="268"/>
      <c r="F55" s="269"/>
      <c r="G55" s="269"/>
      <c r="H55" s="269"/>
      <c r="I55" s="269"/>
      <c r="J55" s="270"/>
    </row>
    <row r="56" spans="2:10" x14ac:dyDescent="0.45">
      <c r="B56" s="262"/>
      <c r="C56" s="263"/>
      <c r="D56" s="264"/>
      <c r="E56" s="271"/>
      <c r="F56" s="272"/>
      <c r="G56" s="272"/>
      <c r="H56" s="272"/>
      <c r="I56" s="272"/>
      <c r="J56" s="273"/>
    </row>
    <row r="57" spans="2:10" x14ac:dyDescent="0.45">
      <c r="J57" t="s">
        <v>117</v>
      </c>
    </row>
    <row r="66" spans="1:11" x14ac:dyDescent="0.45">
      <c r="A66" s="3"/>
      <c r="K66" s="3"/>
    </row>
  </sheetData>
  <protectedRanges>
    <protectedRange sqref="G7 G31" name="法人名"/>
  </protectedRanges>
  <mergeCells count="52">
    <mergeCell ref="B51:D53"/>
    <mergeCell ref="E51:J53"/>
    <mergeCell ref="B54:D56"/>
    <mergeCell ref="E54:J56"/>
    <mergeCell ref="B2:D2"/>
    <mergeCell ref="B26:D26"/>
    <mergeCell ref="B42:D44"/>
    <mergeCell ref="B45:D47"/>
    <mergeCell ref="E45:J47"/>
    <mergeCell ref="E42:J44"/>
    <mergeCell ref="B48:D50"/>
    <mergeCell ref="E48:J50"/>
    <mergeCell ref="D14:J14"/>
    <mergeCell ref="D15:J19"/>
    <mergeCell ref="D20:J20"/>
    <mergeCell ref="D21:J21"/>
    <mergeCell ref="I36:J36"/>
    <mergeCell ref="I37:J37"/>
    <mergeCell ref="I38:J38"/>
    <mergeCell ref="I39:J39"/>
    <mergeCell ref="B41:D41"/>
    <mergeCell ref="E41:J41"/>
    <mergeCell ref="E36:F36"/>
    <mergeCell ref="E37:F37"/>
    <mergeCell ref="E38:F38"/>
    <mergeCell ref="B36:D36"/>
    <mergeCell ref="B37:D37"/>
    <mergeCell ref="B38:D38"/>
    <mergeCell ref="B33:D33"/>
    <mergeCell ref="E33:F33"/>
    <mergeCell ref="I33:J33"/>
    <mergeCell ref="B34:D34"/>
    <mergeCell ref="B35:D35"/>
    <mergeCell ref="E34:F34"/>
    <mergeCell ref="I34:J34"/>
    <mergeCell ref="I35:J35"/>
    <mergeCell ref="E35:F35"/>
    <mergeCell ref="G31:J31"/>
    <mergeCell ref="B11:C12"/>
    <mergeCell ref="D11:J11"/>
    <mergeCell ref="D12:J12"/>
    <mergeCell ref="D13:J13"/>
    <mergeCell ref="B13:C13"/>
    <mergeCell ref="B14:C14"/>
    <mergeCell ref="B15:C19"/>
    <mergeCell ref="B20:C20"/>
    <mergeCell ref="B21:C21"/>
    <mergeCell ref="G6:J6"/>
    <mergeCell ref="G7:J7"/>
    <mergeCell ref="B4:J4"/>
    <mergeCell ref="B28:J28"/>
    <mergeCell ref="G30:J30"/>
  </mergeCells>
  <phoneticPr fontId="2"/>
  <pageMargins left="0.7" right="0.7" top="0.75" bottom="0.75" header="0.3" footer="0.3"/>
  <pageSetup paperSize="9" scale="99" orientation="portrait" r:id="rId1"/>
  <rowBreaks count="1" manualBreakCount="1">
    <brk id="23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0AF904E627044288B01DF418B1F620" ma:contentTypeVersion="12" ma:contentTypeDescription="新しいドキュメントを作成します。" ma:contentTypeScope="" ma:versionID="1e1eebb2512f63064e84fe300cb6f7d3">
  <xsd:schema xmlns:xsd="http://www.w3.org/2001/XMLSchema" xmlns:xs="http://www.w3.org/2001/XMLSchema" xmlns:p="http://schemas.microsoft.com/office/2006/metadata/properties" xmlns:ns2="6ad762df-ff02-4407-b2d0-48dcb28ca457" xmlns:ns3="06b95c81-e7d6-496d-8192-6a5c2c13cb5f" targetNamespace="http://schemas.microsoft.com/office/2006/metadata/properties" ma:root="true" ma:fieldsID="bd00103259e98575a9cdbb90329f6dff" ns2:_="" ns3:_="">
    <xsd:import namespace="6ad762df-ff02-4407-b2d0-48dcb28ca457"/>
    <xsd:import namespace="06b95c81-e7d6-496d-8192-6a5c2c13cb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762df-ff02-4407-b2d0-48dcb28ca4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a6717965-5ec6-408b-ac23-a740d56ad2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b95c81-e7d6-496d-8192-6a5c2c13cb5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f24d42a-c829-4eb3-ae54-c3e80ffbee9e}" ma:internalName="TaxCatchAll" ma:showField="CatchAllData" ma:web="06b95c81-e7d6-496d-8192-6a5c2c13cb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d762df-ff02-4407-b2d0-48dcb28ca457">
      <Terms xmlns="http://schemas.microsoft.com/office/infopath/2007/PartnerControls"/>
    </lcf76f155ced4ddcb4097134ff3c332f>
    <TaxCatchAll xmlns="06b95c81-e7d6-496d-8192-6a5c2c13cb5f" xsi:nil="true"/>
  </documentManagement>
</p:properties>
</file>

<file path=customXml/itemProps1.xml><?xml version="1.0" encoding="utf-8"?>
<ds:datastoreItem xmlns:ds="http://schemas.openxmlformats.org/officeDocument/2006/customXml" ds:itemID="{C212352A-248E-4966-9B7D-BAAF08391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4DF95-5509-484C-8D8B-EFA073932438}"/>
</file>

<file path=customXml/itemProps3.xml><?xml version="1.0" encoding="utf-8"?>
<ds:datastoreItem xmlns:ds="http://schemas.openxmlformats.org/officeDocument/2006/customXml" ds:itemID="{17B9640B-D519-47DC-8735-831513E335AC}">
  <ds:schemaRefs>
    <ds:schemaRef ds:uri="ef1ce22c-58fb-49cc-b098-c13f2febb0a4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c19ecaf-0b07-4e08-b270-595a08902c6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様式6_記載例（補正予算分）</vt:lpstr>
      <vt:lpstr>様式6_原本（補正予算分）</vt:lpstr>
      <vt:lpstr>様式6_添付資料※該当者のみ</vt:lpstr>
      <vt:lpstr>'様式6_記載例（補正予算分）'!Print_Area</vt:lpstr>
      <vt:lpstr>'様式6_原本（補正予算分）'!Print_Area</vt:lpstr>
      <vt:lpstr>様式6_添付資料※該当者のみ!Print_Area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長井 優希(NAGAI Yuki)</dc:creator>
  <cp:keywords/>
  <dc:description/>
  <cp:lastModifiedBy>森田 恵美</cp:lastModifiedBy>
  <cp:revision/>
  <cp:lastPrinted>2026-01-21T05:23:44Z</cp:lastPrinted>
  <dcterms:created xsi:type="dcterms:W3CDTF">2023-12-03T13:04:05Z</dcterms:created>
  <dcterms:modified xsi:type="dcterms:W3CDTF">2026-01-21T05:29:14Z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0x010100DD0AF904E627044288B01DF418B1F620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</Properties>
</file>